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65491" windowWidth="14715" windowHeight="12645" tabRatio="782" firstSheet="1" activeTab="4"/>
  </bookViews>
  <sheets>
    <sheet name="Pasutit_buvn" sheetId="1" state="hidden" r:id="rId1"/>
    <sheet name="Koptāme" sheetId="2" r:id="rId2"/>
    <sheet name="Kopsavilkuma aprēķins" sheetId="3" r:id="rId3"/>
    <sheet name="Lokālā tāme_Nr.1" sheetId="4" r:id="rId4"/>
    <sheet name="Lokālā tāme_Nr.2" sheetId="5" r:id="rId5"/>
  </sheets>
  <definedNames>
    <definedName name="_xlnm.Print_Titles_10">#REF!</definedName>
    <definedName name="_xlnm.Print_Titles_11">#REF!</definedName>
    <definedName name="_xlnm.Print_Titles_4">#REF!</definedName>
    <definedName name="_xlnm.Print_Titles_5">#REF!</definedName>
    <definedName name="_xlnm.Print_Titles_6" localSheetId="3">'Lokālā tāme_Nr.1'!$15:$15</definedName>
    <definedName name="_xlnm.Print_Titles_6" localSheetId="4">'Lokālā tāme_Nr.2'!$15:$15</definedName>
    <definedName name="_xlnm.Print_Titles_6">#REF!</definedName>
    <definedName name="_xlnm.Print_Titles_7">#REF!</definedName>
    <definedName name="_xlnm.Print_Titles_8">#REF!</definedName>
    <definedName name="_xlnm.Print_Titles_9">#REF!</definedName>
    <definedName name="Excel_BuiltIn__FilterDatabase_1">#REF!</definedName>
    <definedName name="Excel_BuiltIn_Print_Area_1">#REF!</definedName>
    <definedName name="Excel_BuiltIn_Print_Titles_1">#REF!</definedName>
    <definedName name="_xlnm.Print_Area" localSheetId="2">'Kopsavilkuma aprēķins'!$A$1:$K$30</definedName>
    <definedName name="_xlnm.Print_Area" localSheetId="1">'Koptāme'!$A$1:$K$28</definedName>
    <definedName name="_xlnm.Print_Area" localSheetId="0">'Pasutit_buvn'!$A$1:$K$46</definedName>
    <definedName name="_xlnm.Print_Titles" localSheetId="3">'Lokālā tāme_Nr.1'!$15:$15</definedName>
    <definedName name="_xlnm.Print_Titles" localSheetId="4">'Lokālā tāme_Nr.2'!$15:$15</definedName>
  </definedNames>
  <calcPr fullCalcOnLoad="1"/>
</workbook>
</file>

<file path=xl/sharedStrings.xml><?xml version="1.0" encoding="utf-8"?>
<sst xmlns="http://schemas.openxmlformats.org/spreadsheetml/2006/main" count="274" uniqueCount="164">
  <si>
    <t>Reinis Martinsons</t>
  </si>
  <si>
    <t>Darba devēja sociālais nodoklis</t>
  </si>
  <si>
    <t>(Darba veids vai konstruktīvā elementa nosaukums)</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</si>
  <si>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</si>
  <si>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</si>
  <si>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</si>
  <si>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</si>
  <si>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</si>
  <si>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</si>
  <si>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</si>
  <si>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</si>
  <si>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</si>
  <si>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</si>
  <si>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Mehānismi (EUR)</t>
  </si>
  <si>
    <t>Kopā (EUR)</t>
  </si>
  <si>
    <t>Darbietilpība (c/h)</t>
  </si>
  <si>
    <t>Summa (EUR)</t>
  </si>
  <si>
    <t>m</t>
  </si>
  <si>
    <t>sertifikāta Nr. 20-6923</t>
  </si>
  <si>
    <t>3.7.5.2./9</t>
  </si>
  <si>
    <t>kpl.</t>
  </si>
  <si>
    <t>Autoruzraudzība</t>
  </si>
  <si>
    <t>Izpētes un projektēšanas darbi (ieskaitot PVN)</t>
  </si>
  <si>
    <t>Būvprojekta ekspertīze (ieskaitot PVN)</t>
  </si>
  <si>
    <t>Didzis Dāle</t>
  </si>
  <si>
    <t>Apstiprinu</t>
  </si>
  <si>
    <t>___________________________________</t>
  </si>
  <si>
    <t>(pasūtītājs, paraksts un tā atšifrējums)</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</si>
  <si>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</si>
  <si>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</si>
  <si>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</si>
  <si>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</si>
  <si>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</si>
  <si>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</si>
  <si>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</si>
  <si>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</si>
  <si>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</si>
  <si>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</si>
  <si>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Sastādīja</t>
  </si>
  <si>
    <t>_______________</t>
  </si>
  <si>
    <t>paraksts</t>
  </si>
  <si>
    <t>paraksta atšifrējums</t>
  </si>
  <si>
    <t>datums</t>
  </si>
  <si>
    <t>Pārbaudīja</t>
  </si>
  <si>
    <t>Būvprojekta vadītājs</t>
  </si>
  <si>
    <t>Pasūtītāja būvniecības koptāme</t>
  </si>
  <si>
    <t>Finanšu rezerve neparedzētiem darbiem</t>
  </si>
  <si>
    <t>Ar būvniecību saistītie pārējie izdevumi</t>
  </si>
  <si>
    <t>Būvuzraudzība</t>
  </si>
  <si>
    <t xml:space="preserve">                   Kopā</t>
  </si>
  <si>
    <t>Būves nosaukums</t>
  </si>
  <si>
    <t>Objekta adrese</t>
  </si>
  <si>
    <t>Virsizdevumi</t>
  </si>
  <si>
    <t>Peļņa</t>
  </si>
  <si>
    <t>Ceļu daļas darbi</t>
  </si>
  <si>
    <t>Inženierrisinājumu daļas darbi (LKT)</t>
  </si>
  <si>
    <t>Inženierrisinājumu daļas darbi (ELT, apgaismojums)</t>
  </si>
  <si>
    <t>Inženierrisinājumu daļas darbi (ELT, elektroapgāde)</t>
  </si>
  <si>
    <t>Jūras ielas rekonstrukcija (pārbūve) un autostāvvietu būvniecība Liepājā</t>
  </si>
  <si>
    <t>Piezīmes:</t>
  </si>
  <si>
    <t>gb.</t>
  </si>
  <si>
    <t>Būvizstrādājumi (EUR)</t>
  </si>
  <si>
    <t>Jūras iela, Jūras iela 16, Jūras iela 18, Dzirnavu iela 3, Dzirnavu iela 6, Liepāja</t>
  </si>
  <si>
    <t>2015.01.04.</t>
  </si>
  <si>
    <t>Būvniecības koptāme</t>
  </si>
  <si>
    <t xml:space="preserve">Objekta adrese   </t>
  </si>
  <si>
    <t>Kopsavilkuma aprēķins par darbu vai konstruktīvo elementu veidiem</t>
  </si>
  <si>
    <t>Nr. p.k</t>
  </si>
  <si>
    <t>Kods, tāme Nr.</t>
  </si>
  <si>
    <t>Būvdarbu veids vai konstruktīvā elementa nosaukums</t>
  </si>
  <si>
    <t>Tāmes izmaksa EUR</t>
  </si>
  <si>
    <t>Tai skaitā</t>
  </si>
  <si>
    <t>Darb-ietilpība c/h</t>
  </si>
  <si>
    <t>Darba alga EUR</t>
  </si>
  <si>
    <t>Būvizstrādājumi EUR</t>
  </si>
  <si>
    <t>Mehānismi EUR</t>
  </si>
  <si>
    <t xml:space="preserve">Objekta nosaukums </t>
  </si>
  <si>
    <t>Sertifikata Nr.</t>
  </si>
  <si>
    <t>Tāme sastādīta _____. gada ___. ____________</t>
  </si>
  <si>
    <t>paraksts, tā atšifrējums</t>
  </si>
  <si>
    <t>Par kopējo summu (euro):</t>
  </si>
  <si>
    <t>Kopējā darbietilpība (c/h):</t>
  </si>
  <si>
    <t>Pavisam kopā</t>
  </si>
  <si>
    <t>t. sk. darba aizsardzība</t>
  </si>
  <si>
    <t>Virsizdevumi, ______ %</t>
  </si>
  <si>
    <t>Peļņa, ______ %</t>
  </si>
  <si>
    <t>_____%</t>
  </si>
  <si>
    <t>Sertifikāta Nr.</t>
  </si>
  <si>
    <t>Tāme sastādīta    _____. gada ___. ____________</t>
  </si>
  <si>
    <t>paraksts, tā atšifrējums, sertifikata Nr.</t>
  </si>
  <si>
    <t>Tāmes izmaksas, euro</t>
  </si>
  <si>
    <t>Tiešās izmaksas kopā, t. sk. darba devēja sociālais nodoklis (___ %)</t>
  </si>
  <si>
    <t>Operatīvās transporta nobrauktuves izbūve Bernātu dabas parkā</t>
  </si>
  <si>
    <t>Operatīvā transporta nobrauktuve</t>
  </si>
  <si>
    <r>
      <t xml:space="preserve">Nīcas pagasts, Nīcas novads, Zemes vienības kad. apz.:
</t>
    </r>
    <r>
      <rPr>
        <i/>
        <sz val="10"/>
        <rFont val="Arial"/>
        <family val="2"/>
      </rPr>
      <t xml:space="preserve"> 6478 0080 609 (“Piejūras parks”)
 6478 0080 306 (“Baltijas jūras tauvas josla”)
 6478 0080 305 (“Dzintariņš - Baltijas jūra”)</t>
    </r>
  </si>
  <si>
    <t>NND/2020/03</t>
  </si>
  <si>
    <t>Lokālā tāme Nr. 1</t>
  </si>
  <si>
    <t>Vispārējie būvdarbi</t>
  </si>
  <si>
    <t>Tāme sastādīta 2020. gada tirgus cenās pamatojoties uz projekta risinājumiem un rasējumiem.</t>
  </si>
  <si>
    <t>Objekta uzmērīšana un nospraušana</t>
  </si>
  <si>
    <t>Mobilizācija, demobilizācija, būvlaukuma ierīkošana, uzturēšana un nojaukšana, objekta nodošana ekspluatācijā, aprīkojums būvdarbu laikā atbilstoši Ministru kabineta noteikumiem nr.421 "noteikumi par darba vietu aprīkošanu uz ceļiem" (tai skaitā būvtāfeles/ļu izgatavošana un uzstādīšana).</t>
  </si>
  <si>
    <t>1. SAGATAVOŠANAS DARBI</t>
  </si>
  <si>
    <t>2. ZEMES DARBI</t>
  </si>
  <si>
    <t>1.1.</t>
  </si>
  <si>
    <t>1.2.</t>
  </si>
  <si>
    <t>2.1.</t>
  </si>
  <si>
    <t>2.2.</t>
  </si>
  <si>
    <t>2.3.</t>
  </si>
  <si>
    <t xml:space="preserve">Zemes klātnes uzbēruma būvniecība </t>
  </si>
  <si>
    <t xml:space="preserve">Zemes klātnes ierakuma būvniecība </t>
  </si>
  <si>
    <t>Ierakuma grunts nogādāšana uz Būvuzņēmēja atbērtni</t>
  </si>
  <si>
    <t>3. SEGAS IZBŪVE, KONSTRUKCIJAS</t>
  </si>
  <si>
    <t>1.tips - Transporta betona plātņu seguma ibūve</t>
  </si>
  <si>
    <t>3.1.</t>
  </si>
  <si>
    <t>3.2.</t>
  </si>
  <si>
    <t>3.3.</t>
  </si>
  <si>
    <t>3.4.</t>
  </si>
  <si>
    <t>3.5.</t>
  </si>
  <si>
    <t>3.6.</t>
  </si>
  <si>
    <t>3.7.</t>
  </si>
  <si>
    <t>Rūpnieciski izgatavotas stiegrotas betona plāksnes 6000x2000x140(40t) uzstādīšana</t>
  </si>
  <si>
    <t>Rūpnieciski ražoti monolīti betona bloki 2400x300x600 savienoti ar cementa javu</t>
  </si>
  <si>
    <t>Frakcionētas  šķembas 40/70, h=20cm izbūve</t>
  </si>
  <si>
    <t>Ģeokompozīts(Combigrid vai ekvivalents) frakcionētu šķembu ietīšanai</t>
  </si>
  <si>
    <t xml:space="preserve">Nesaistītu minerālmateriālu maisījums virskārta fr. 0/32s,  h=12cm </t>
  </si>
  <si>
    <t xml:space="preserve">Nesaistītu minerālmateriālu maisījums pamatkārta fr. 0/63pn,  h=18cm </t>
  </si>
  <si>
    <t>Ģeorežģis Secugrid 60/60 vai ekvivalents</t>
  </si>
  <si>
    <t>2.tips - Nesaistītu minerālmateriāla brauktuves eguma izbūve</t>
  </si>
  <si>
    <t>m³</t>
  </si>
  <si>
    <t>m²</t>
  </si>
  <si>
    <t xml:space="preserve">Būvdarbi jāveic atbilstoši "Ceļu specifikācijas 2019", ja tie nav aprakstīti  būvniecības dokumentācijā vai tos nedefinē kādi citi standarti. </t>
  </si>
  <si>
    <t>Darbu veidiem, kuriem uzrādīta tilpuma mērvienība, tilpums ir materiāliem blīvā veidā.</t>
  </si>
  <si>
    <t>Darbu veidiem, kuriem uzrādīta garuma vai laukuma mērvienība, norādīts gatava - uzmērāma darba daudzums. Būvuzņēmējam katra konkrēta darba izmaksās jāparedz visi ar darba izpildi saistītie izdevumi, to skaitā papildu materiāla daudzums, kas nepieciešams tehnoloģiski pareizai materiālu iestrādei, piemēram, pārlaidumu veidošanai ģeokompozītam.</t>
  </si>
  <si>
    <t>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Sīkāk skatīt "Ceļu specifikācijas 2019" vispārējo nodaļu.</t>
  </si>
  <si>
    <t>Aprīkojums būvdarbu laikā atbilstoši MK noteikumiem Nr.421 „Noteikumi par darba vietu aprīkošanu uz ceļiem”.</t>
  </si>
  <si>
    <t>Materiālu komplektāciju veikt atbilstoši izstrādātājam būvprojektam, ražotājfirmu un LR normatīvo aktu nosacījumiem.</t>
  </si>
  <si>
    <t>Katrs darbu apjomu tabulā minētais darbs ietver arī visus nepieciešamos materiālus minētā darba izpildei.</t>
  </si>
  <si>
    <t xml:space="preserve">Šos darbu un materiālu apjomus skatīt kopā ar projekta dokumentāciju. </t>
  </si>
  <si>
    <t>Apmaksa veicama pēc faktiskā, dabā uzmērītā, padarītā darba.</t>
  </si>
  <si>
    <t>Zemes klātnes ierakuma būvniecība ietver visu nesaistīto minerālmateriālu kārtu izrakšanu, kas atrodas paredzētajā ierakuma zonā, demontāžu tai skaitā utilizāciju atbilstoši pastāvošajai likumdošanai.</t>
  </si>
  <si>
    <t>1.</t>
  </si>
  <si>
    <t>2.</t>
  </si>
  <si>
    <t>3.</t>
  </si>
  <si>
    <t>4.</t>
  </si>
  <si>
    <t>5.</t>
  </si>
  <si>
    <t>6.</t>
  </si>
  <si>
    <t>7.</t>
  </si>
  <si>
    <t>8.</t>
  </si>
  <si>
    <t>9.</t>
  </si>
  <si>
    <t>10.</t>
  </si>
  <si>
    <t>Lokālā tāme Nr. 2</t>
  </si>
  <si>
    <t>Aprīkojums</t>
  </si>
  <si>
    <t>4. APRĪKOJUMS</t>
  </si>
  <si>
    <t>Nogāžu nostiprināšana ar gabioniem  tai skaitā: vīta gabionu kaste 200x100x30 cm no 4,0mm Zn + Al stieplēm</t>
  </si>
  <si>
    <t>Laukakmeņi d15-30 cm ģeorežģa pildījumam</t>
  </si>
  <si>
    <t xml:space="preserve"> Ģeotekstila, Bontec NW15 vai ekvivalents (neaustais ģeotekstils, F ≥ 15/15kN/m, ε ≤ 45/50%, CBR tests ≥ 2500N, krītošā konusa tests ≥ 20mm, atvērums ≥ 90μm, ūdens caurlaidība ≥ 90l/m²·s, ilgizturība 25 gadi) ieklāšana zem gabioniem</t>
  </si>
  <si>
    <t>4.2.</t>
  </si>
  <si>
    <t>4.3.</t>
  </si>
  <si>
    <t>4.4.</t>
  </si>
  <si>
    <t>5.NOBEIGUMA DARBI</t>
  </si>
  <si>
    <t>5.1.</t>
  </si>
  <si>
    <t>Būvdarbu apjomu uzmērīšana digitālā formā, izpilddokumentācijas sagatavošana</t>
  </si>
  <si>
    <t>1</t>
  </si>
  <si>
    <t>2</t>
  </si>
</sst>
</file>

<file path=xl/styles.xml><?xml version="1.0" encoding="utf-8"?>
<styleSheet xmlns="http://schemas.openxmlformats.org/spreadsheetml/2006/main">
  <numFmts count="7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р.&quot;;\-#,##0&quot;р.&quot;"/>
    <numFmt numFmtId="193" formatCode="#,##0&quot;р.&quot;;[Red]\-#,##0&quot;р.&quot;"/>
    <numFmt numFmtId="194" formatCode="#,##0.00&quot;р.&quot;;\-#,##0.00&quot;р.&quot;"/>
    <numFmt numFmtId="195" formatCode="#,##0.00&quot;р.&quot;;[Red]\-#,##0.00&quot;р.&quot;"/>
    <numFmt numFmtId="196" formatCode="_-* #,##0&quot;р.&quot;_-;\-* #,##0&quot;р.&quot;_-;_-* &quot;-&quot;&quot;р.&quot;_-;_-@_-"/>
    <numFmt numFmtId="197" formatCode="_-* #,##0_р_._-;\-* #,##0_р_._-;_-* &quot;-&quot;_р_._-;_-@_-"/>
    <numFmt numFmtId="198" formatCode="_-* #,##0.00&quot;р.&quot;_-;\-* #,##0.00&quot;р.&quot;_-;_-* &quot;-&quot;??&quot;р.&quot;_-;_-@_-"/>
    <numFmt numFmtId="199" formatCode="_-* #,##0.00_р_._-;\-* #,##0.00_р_._-;_-* &quot;-&quot;??_р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0;[Red]0.00"/>
    <numFmt numFmtId="209" formatCode="yyyy\.mm\.dd\.;@"/>
    <numFmt numFmtId="210" formatCode="#,##0.00_ ;\-#,##0.00\ "/>
    <numFmt numFmtId="211" formatCode="0;[Red]0"/>
    <numFmt numFmtId="212" formatCode="dddd&quot;, &quot;yyyy&quot;. gada &quot;d&quot;. &quot;mmmm;@"/>
    <numFmt numFmtId="213" formatCode="0.0"/>
    <numFmt numFmtId="214" formatCode="_-* #,##0.00_-;\-* #,##0.00_-;_-* \-??_-;_-@_-"/>
    <numFmt numFmtId="215" formatCode="[$-426]dddd\,\ yyyy&quot;. gada &quot;d\.\ mmmm"/>
    <numFmt numFmtId="216" formatCode="0.000"/>
    <numFmt numFmtId="217" formatCode="0.0000"/>
    <numFmt numFmtId="218" formatCode="0.00000"/>
    <numFmt numFmtId="219" formatCode="0.000000"/>
    <numFmt numFmtId="220" formatCode="#,##0.0"/>
    <numFmt numFmtId="221" formatCode="[$-426]mmmm/yy"/>
    <numFmt numFmtId="222" formatCode="[$-426]dddd\,\ yyyy\.\ &quot;gada&quot;\ d\.\ mmmm"/>
    <numFmt numFmtId="223" formatCode="0.00_ ;\-0.00\ "/>
    <numFmt numFmtId="224" formatCode="&quot;Yes&quot;;&quot;Yes&quot;;&quot;No&quot;"/>
    <numFmt numFmtId="225" formatCode="&quot;True&quot;;&quot;True&quot;;&quot;False&quot;"/>
    <numFmt numFmtId="226" formatCode="&quot;On&quot;;&quot;On&quot;;&quot;Off&quot;"/>
    <numFmt numFmtId="227" formatCode="[$€-2]\ #,##0.00_);[Red]\([$€-2]\ #,##0.00\)"/>
  </numFmts>
  <fonts count="47">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b/>
      <i/>
      <sz val="8"/>
      <name val="Arial"/>
      <family val="2"/>
    </font>
    <font>
      <b/>
      <i/>
      <sz val="12"/>
      <name val="Time New Roman"/>
      <family val="0"/>
    </font>
    <font>
      <b/>
      <sz val="12"/>
      <name val="Arial"/>
      <family val="2"/>
    </font>
    <font>
      <i/>
      <sz val="10"/>
      <name val="Arial"/>
      <family val="2"/>
    </font>
    <font>
      <b/>
      <sz val="10"/>
      <name val="Arial"/>
      <family val="2"/>
    </font>
    <font>
      <u val="single"/>
      <sz val="10"/>
      <color indexed="30"/>
      <name val="Arial"/>
      <family val="2"/>
    </font>
    <font>
      <b/>
      <sz val="8"/>
      <name val="Arial"/>
      <family val="2"/>
    </font>
    <font>
      <u val="single"/>
      <sz val="10"/>
      <color theme="10"/>
      <name val="Arial"/>
      <family val="2"/>
    </font>
    <font>
      <sz val="11"/>
      <color theme="1"/>
      <name val="Calibri"/>
      <family val="2"/>
    </font>
  </fonts>
  <fills count="29">
    <fill>
      <patternFill/>
    </fill>
    <fill>
      <patternFill patternType="gray125"/>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hair"/>
      <right style="hair"/>
      <top style="hair"/>
      <bottom style="hair"/>
    </border>
    <border>
      <left>
        <color indexed="63"/>
      </left>
      <right style="hair"/>
      <top style="hair"/>
      <bottom style="hair"/>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hair"/>
      <right style="hair"/>
      <top style="thin"/>
      <bottom style="hair"/>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color indexed="63"/>
      </left>
      <right style="thin"/>
      <top style="thin"/>
      <bottom style="thin"/>
    </border>
    <border>
      <left style="thin"/>
      <right style="medium"/>
      <top style="thin"/>
      <bottom style="thin"/>
    </border>
    <border>
      <left>
        <color indexed="63"/>
      </left>
      <right style="medium"/>
      <top style="thin"/>
      <bottom style="hair"/>
    </border>
    <border>
      <left>
        <color indexed="63"/>
      </left>
      <right style="medium"/>
      <top style="hair"/>
      <bottom style="hair"/>
    </border>
    <border>
      <left>
        <color indexed="63"/>
      </left>
      <right>
        <color indexed="63"/>
      </right>
      <top>
        <color indexed="63"/>
      </top>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style="thin"/>
      <top style="thin"/>
      <bottom>
        <color indexed="63"/>
      </bottom>
    </border>
    <border>
      <left style="thin"/>
      <right style="thin"/>
      <top style="hair"/>
      <bottom style="thin"/>
    </border>
    <border>
      <left style="thin"/>
      <right>
        <color indexed="63"/>
      </right>
      <top style="hair"/>
      <bottom style="thin"/>
    </border>
    <border>
      <left style="hair"/>
      <right style="hair"/>
      <top style="hair"/>
      <bottom style="thin"/>
    </border>
    <border>
      <left style="hair"/>
      <right style="hair"/>
      <top style="thin"/>
      <bottom style="thin"/>
    </border>
    <border>
      <left>
        <color indexed="63"/>
      </left>
      <right>
        <color indexed="63"/>
      </right>
      <top style="thin">
        <color indexed="8"/>
      </top>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3" fillId="20" borderId="1" applyNumberFormat="0" applyAlignment="0" applyProtection="0"/>
    <xf numFmtId="0" fontId="4" fillId="4" borderId="0" applyNumberFormat="0" applyBorder="0" applyAlignment="0" applyProtection="0"/>
    <xf numFmtId="0" fontId="4" fillId="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0" borderId="1" applyNumberFormat="0" applyAlignment="0" applyProtection="0"/>
    <xf numFmtId="0" fontId="3" fillId="20" borderId="1" applyNumberFormat="0" applyAlignment="0" applyProtection="0"/>
    <xf numFmtId="0" fontId="6" fillId="21" borderId="2" applyNumberFormat="0" applyAlignment="0" applyProtection="0"/>
    <xf numFmtId="0" fontId="6" fillId="21" borderId="2" applyNumberFormat="0" applyAlignment="0" applyProtection="0"/>
    <xf numFmtId="214" fontId="19" fillId="0" borderId="0" applyFill="0" applyBorder="0" applyAlignment="0" applyProtection="0"/>
    <xf numFmtId="41" fontId="1" fillId="0" borderId="0" applyFill="0" applyBorder="0" applyAlignment="0" applyProtection="0"/>
    <xf numFmtId="214" fontId="19"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pplyNumberFormat="0" applyFill="0" applyBorder="0" applyAlignment="0" applyProtection="0"/>
    <xf numFmtId="0" fontId="37" fillId="0" borderId="0" applyNumberFormat="0" applyFill="0" applyBorder="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12" fillId="8" borderId="1" applyNumberFormat="0" applyAlignment="0" applyProtection="0"/>
    <xf numFmtId="0" fontId="13" fillId="20" borderId="6" applyNumberFormat="0" applyAlignment="0" applyProtection="0"/>
    <xf numFmtId="0" fontId="13" fillId="20" borderId="6" applyNumberFormat="0" applyAlignment="0" applyProtection="0"/>
    <xf numFmtId="214" fontId="19" fillId="0" borderId="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221" fontId="1"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1" fillId="0" borderId="0">
      <alignment/>
      <protection/>
    </xf>
    <xf numFmtId="221" fontId="1" fillId="0" borderId="0">
      <alignment vertical="center"/>
      <protection/>
    </xf>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9" fillId="23" borderId="9" applyNumberFormat="0" applyAlignment="0" applyProtection="0"/>
    <xf numFmtId="0" fontId="13" fillId="20" borderId="6" applyNumberFormat="0" applyAlignment="0" applyProtection="0"/>
    <xf numFmtId="221" fontId="13" fillId="24" borderId="6" applyNumberFormat="0" applyAlignment="0" applyProtection="0"/>
    <xf numFmtId="0" fontId="13" fillId="20" borderId="6" applyNumberFormat="0" applyAlignment="0" applyProtection="0"/>
    <xf numFmtId="0" fontId="1" fillId="0" borderId="0">
      <alignment/>
      <protection/>
    </xf>
    <xf numFmtId="0" fontId="34" fillId="0" borderId="0">
      <alignment/>
      <protection/>
    </xf>
    <xf numFmtId="0" fontId="46" fillId="0" borderId="0">
      <alignment/>
      <protection/>
    </xf>
    <xf numFmtId="0" fontId="46" fillId="0" borderId="0">
      <alignment/>
      <protection/>
    </xf>
    <xf numFmtId="0" fontId="46" fillId="0" borderId="0">
      <alignment/>
      <protection/>
    </xf>
    <xf numFmtId="0" fontId="1" fillId="0" borderId="0">
      <alignment/>
      <protection/>
    </xf>
    <xf numFmtId="9" fontId="1" fillId="0" borderId="0" applyFill="0" applyBorder="0" applyAlignment="0" applyProtection="0"/>
    <xf numFmtId="9" fontId="1" fillId="0" borderId="0" applyFont="0" applyFill="0" applyBorder="0" applyAlignment="0" applyProtection="0"/>
    <xf numFmtId="0" fontId="12" fillId="8" borderId="1" applyNumberFormat="0" applyAlignment="0" applyProtection="0"/>
    <xf numFmtId="0" fontId="1" fillId="0" borderId="0">
      <alignment/>
      <protection/>
    </xf>
    <xf numFmtId="0" fontId="1" fillId="0" borderId="0">
      <alignment/>
      <protection/>
    </xf>
    <xf numFmtId="0" fontId="1" fillId="0" borderId="0">
      <alignment/>
      <protection/>
    </xf>
    <xf numFmtId="0" fontId="34"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cellStyleXfs>
  <cellXfs count="207">
    <xf numFmtId="0" fontId="0" fillId="0" borderId="0" xfId="0" applyAlignment="1">
      <alignment/>
    </xf>
    <xf numFmtId="209" fontId="23" fillId="0" borderId="0" xfId="141" applyNumberFormat="1" applyFont="1" applyFill="1" applyBorder="1" applyAlignment="1">
      <alignment horizontal="center" vertical="center" wrapText="1"/>
      <protection/>
    </xf>
    <xf numFmtId="0" fontId="25" fillId="0" borderId="10" xfId="141" applyFont="1" applyFill="1" applyBorder="1" applyAlignment="1">
      <alignment/>
      <protection/>
    </xf>
    <xf numFmtId="0" fontId="1" fillId="0" borderId="0" xfId="79" applyFill="1">
      <alignment/>
      <protection/>
    </xf>
    <xf numFmtId="0" fontId="1" fillId="0" borderId="0" xfId="141" applyFont="1" applyFill="1" applyAlignment="1">
      <alignment horizontal="center" vertical="center"/>
      <protection/>
    </xf>
    <xf numFmtId="208" fontId="1" fillId="0" borderId="0" xfId="141" applyNumberFormat="1" applyFont="1" applyFill="1" applyAlignment="1">
      <alignment horizontal="center" vertical="center"/>
      <protection/>
    </xf>
    <xf numFmtId="209" fontId="23" fillId="0" borderId="10" xfId="141" applyNumberFormat="1" applyFont="1" applyFill="1" applyBorder="1" applyAlignment="1">
      <alignment vertical="center" wrapText="1"/>
      <protection/>
    </xf>
    <xf numFmtId="0" fontId="23" fillId="0" borderId="0" xfId="141" applyFont="1" applyFill="1" applyBorder="1" applyAlignment="1">
      <alignment horizontal="left"/>
      <protection/>
    </xf>
    <xf numFmtId="10" fontId="25" fillId="0" borderId="10" xfId="141" applyNumberFormat="1" applyFont="1" applyFill="1" applyBorder="1" applyAlignment="1">
      <alignment horizontal="center" vertical="center"/>
      <protection/>
    </xf>
    <xf numFmtId="0" fontId="22" fillId="0" borderId="0" xfId="141" applyFont="1" applyFill="1" applyBorder="1" applyAlignment="1">
      <alignment/>
      <protection/>
    </xf>
    <xf numFmtId="208" fontId="22" fillId="0" borderId="0" xfId="141" applyNumberFormat="1" applyFont="1" applyFill="1" applyBorder="1" applyAlignment="1">
      <alignment horizontal="center" vertical="center" wrapText="1"/>
      <protection/>
    </xf>
    <xf numFmtId="211" fontId="25" fillId="0" borderId="0" xfId="79" applyNumberFormat="1" applyFont="1" applyFill="1" applyBorder="1" applyAlignment="1">
      <alignment horizontal="center" vertical="center"/>
      <protection/>
    </xf>
    <xf numFmtId="211" fontId="25" fillId="0" borderId="0" xfId="79" applyNumberFormat="1" applyFont="1" applyFill="1" applyBorder="1" applyAlignment="1">
      <alignment horizontal="right" vertical="center"/>
      <protection/>
    </xf>
    <xf numFmtId="208" fontId="25" fillId="0" borderId="0" xfId="79" applyNumberFormat="1" applyFont="1" applyFill="1" applyBorder="1" applyAlignment="1">
      <alignment horizontal="center" vertical="center"/>
      <protection/>
    </xf>
    <xf numFmtId="0" fontId="1" fillId="0" borderId="0" xfId="79" applyFont="1" applyFill="1" applyAlignment="1">
      <alignment horizontal="center" vertical="center"/>
      <protection/>
    </xf>
    <xf numFmtId="0" fontId="1" fillId="0" borderId="0" xfId="79" applyFont="1" applyFill="1">
      <alignment/>
      <protection/>
    </xf>
    <xf numFmtId="208" fontId="29" fillId="0" borderId="0" xfId="79" applyNumberFormat="1" applyFont="1" applyFill="1" applyAlignment="1">
      <alignment horizontal="center" vertical="center"/>
      <protection/>
    </xf>
    <xf numFmtId="0" fontId="1" fillId="0" borderId="10" xfId="79" applyFill="1" applyBorder="1">
      <alignment/>
      <protection/>
    </xf>
    <xf numFmtId="1" fontId="1" fillId="0" borderId="0" xfId="79" applyNumberFormat="1" applyFont="1" applyFill="1" applyAlignment="1">
      <alignment horizontal="center" vertical="center"/>
      <protection/>
    </xf>
    <xf numFmtId="0" fontId="1" fillId="0" borderId="0" xfId="79" applyFont="1" applyFill="1" applyAlignment="1">
      <alignment horizontal="left" vertical="center"/>
      <protection/>
    </xf>
    <xf numFmtId="208" fontId="1" fillId="0" borderId="0" xfId="79" applyNumberFormat="1" applyFont="1" applyFill="1" applyAlignment="1">
      <alignment horizontal="center" vertical="center"/>
      <protection/>
    </xf>
    <xf numFmtId="0" fontId="1" fillId="0" borderId="0" xfId="79" applyFont="1" applyFill="1">
      <alignment/>
      <protection/>
    </xf>
    <xf numFmtId="0" fontId="28" fillId="0" borderId="0" xfId="79" applyFont="1" applyFill="1">
      <alignment/>
      <protection/>
    </xf>
    <xf numFmtId="0" fontId="27" fillId="0" borderId="0" xfId="79" applyFont="1" applyFill="1">
      <alignment/>
      <protection/>
    </xf>
    <xf numFmtId="1" fontId="27" fillId="0" borderId="0" xfId="79" applyNumberFormat="1" applyFont="1" applyFill="1" applyAlignment="1">
      <alignment horizontal="center" vertical="center"/>
      <protection/>
    </xf>
    <xf numFmtId="208" fontId="27" fillId="0" borderId="0" xfId="79" applyNumberFormat="1" applyFont="1" applyFill="1" applyAlignment="1">
      <alignment horizontal="center" vertical="center"/>
      <protection/>
    </xf>
    <xf numFmtId="0" fontId="22" fillId="0" borderId="10" xfId="141" applyFont="1" applyFill="1" applyBorder="1" applyAlignment="1">
      <alignment/>
      <protection/>
    </xf>
    <xf numFmtId="2" fontId="1" fillId="0" borderId="0" xfId="79" applyNumberFormat="1" applyFont="1" applyFill="1" applyAlignment="1">
      <alignment horizontal="center" vertical="center"/>
      <protection/>
    </xf>
    <xf numFmtId="0" fontId="27" fillId="0" borderId="0" xfId="79" applyFont="1" applyFill="1" applyAlignment="1">
      <alignment horizontal="left" vertical="center"/>
      <protection/>
    </xf>
    <xf numFmtId="2" fontId="27" fillId="0" borderId="0" xfId="79" applyNumberFormat="1" applyFont="1" applyFill="1" applyAlignment="1">
      <alignment horizontal="center" vertical="center"/>
      <protection/>
    </xf>
    <xf numFmtId="1" fontId="28" fillId="0" borderId="0" xfId="79" applyNumberFormat="1" applyFont="1" applyFill="1" applyAlignment="1">
      <alignment horizontal="center" vertical="center"/>
      <protection/>
    </xf>
    <xf numFmtId="208" fontId="28" fillId="0" borderId="0" xfId="79" applyNumberFormat="1" applyFont="1" applyFill="1" applyAlignment="1">
      <alignment horizontal="center" vertical="center"/>
      <protection/>
    </xf>
    <xf numFmtId="2" fontId="28" fillId="0" borderId="0" xfId="79" applyNumberFormat="1" applyFont="1" applyFill="1" applyAlignment="1">
      <alignment horizontal="center" vertical="center"/>
      <protection/>
    </xf>
    <xf numFmtId="0" fontId="28" fillId="0" borderId="0" xfId="120" applyFont="1" applyFill="1" applyAlignment="1">
      <alignment horizontal="left" vertical="center"/>
      <protection/>
    </xf>
    <xf numFmtId="0" fontId="38" fillId="0" borderId="0" xfId="79" applyFont="1" applyFill="1" applyBorder="1" applyAlignment="1">
      <alignment horizontal="right" vertical="center"/>
      <protection/>
    </xf>
    <xf numFmtId="208" fontId="38" fillId="0" borderId="0" xfId="79" applyNumberFormat="1" applyFont="1" applyFill="1" applyBorder="1" applyAlignment="1">
      <alignment horizontal="center" vertical="center"/>
      <protection/>
    </xf>
    <xf numFmtId="208" fontId="31" fillId="0" borderId="11" xfId="79" applyNumberFormat="1" applyFont="1" applyFill="1" applyBorder="1" applyAlignment="1">
      <alignment horizontal="center" vertical="center" textRotation="90" wrapText="1" shrinkToFit="1"/>
      <protection/>
    </xf>
    <xf numFmtId="0" fontId="31" fillId="0" borderId="12" xfId="79" applyFont="1" applyFill="1" applyBorder="1" applyAlignment="1">
      <alignment horizontal="center" vertical="center"/>
      <protection/>
    </xf>
    <xf numFmtId="0" fontId="27" fillId="0" borderId="13" xfId="0" applyFont="1" applyFill="1" applyBorder="1" applyAlignment="1">
      <alignment horizontal="center" vertical="center"/>
    </xf>
    <xf numFmtId="2" fontId="28" fillId="0" borderId="13" xfId="0" applyNumberFormat="1" applyFont="1" applyFill="1" applyBorder="1" applyAlignment="1">
      <alignment horizontal="center" vertical="center"/>
    </xf>
    <xf numFmtId="208" fontId="28" fillId="0" borderId="13"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2" fontId="28" fillId="0" borderId="13" xfId="79" applyNumberFormat="1" applyFont="1" applyFill="1" applyBorder="1" applyAlignment="1">
      <alignment horizontal="center" vertical="center" wrapText="1"/>
      <protection/>
    </xf>
    <xf numFmtId="2" fontId="32" fillId="0" borderId="13" xfId="0" applyNumberFormat="1" applyFont="1" applyFill="1" applyBorder="1" applyAlignment="1">
      <alignment horizontal="center" vertical="center"/>
    </xf>
    <xf numFmtId="208" fontId="28" fillId="0" borderId="14" xfId="0" applyNumberFormat="1" applyFont="1" applyFill="1" applyBorder="1" applyAlignment="1">
      <alignment horizontal="center" vertical="center"/>
    </xf>
    <xf numFmtId="1" fontId="27" fillId="0" borderId="13" xfId="79" applyNumberFormat="1" applyFont="1" applyFill="1" applyBorder="1" applyAlignment="1">
      <alignment horizontal="center" vertical="center" wrapText="1"/>
      <protection/>
    </xf>
    <xf numFmtId="0" fontId="28" fillId="0" borderId="0" xfId="120" applyFont="1" applyFill="1" applyBorder="1">
      <alignment/>
      <protection/>
    </xf>
    <xf numFmtId="0" fontId="28" fillId="0" borderId="0" xfId="120" applyFont="1" applyFill="1" applyBorder="1" applyAlignment="1">
      <alignment horizontal="center"/>
      <protection/>
    </xf>
    <xf numFmtId="0" fontId="28" fillId="0" borderId="0" xfId="140" applyFont="1" applyFill="1" applyBorder="1" applyAlignment="1">
      <alignment horizontal="center" vertical="center" wrapText="1"/>
      <protection/>
    </xf>
    <xf numFmtId="0" fontId="30" fillId="0" borderId="15" xfId="79" applyFont="1" applyFill="1" applyBorder="1" applyAlignment="1">
      <alignment vertical="center"/>
      <protection/>
    </xf>
    <xf numFmtId="0" fontId="30" fillId="0" borderId="15" xfId="79" applyFont="1" applyFill="1" applyBorder="1" applyAlignment="1">
      <alignment/>
      <protection/>
    </xf>
    <xf numFmtId="2" fontId="30" fillId="0" borderId="15" xfId="79" applyNumberFormat="1" applyFont="1" applyFill="1" applyBorder="1" applyAlignment="1">
      <alignment horizontal="center" vertical="center"/>
      <protection/>
    </xf>
    <xf numFmtId="208" fontId="30" fillId="0" borderId="15" xfId="79" applyNumberFormat="1" applyFont="1" applyFill="1" applyBorder="1" applyAlignment="1">
      <alignment horizontal="center" vertical="center"/>
      <protection/>
    </xf>
    <xf numFmtId="208" fontId="30" fillId="0" borderId="15" xfId="79" applyNumberFormat="1" applyFont="1" applyFill="1" applyBorder="1" applyAlignment="1">
      <alignment vertical="center"/>
      <protection/>
    </xf>
    <xf numFmtId="208" fontId="25" fillId="0" borderId="16" xfId="79" applyNumberFormat="1" applyFont="1" applyFill="1" applyBorder="1" applyAlignment="1">
      <alignment horizontal="center" vertical="center"/>
      <protection/>
    </xf>
    <xf numFmtId="0" fontId="25" fillId="0" borderId="0" xfId="79" applyFont="1" applyFill="1" applyBorder="1" applyAlignment="1">
      <alignment horizontal="right" vertical="center"/>
      <protection/>
    </xf>
    <xf numFmtId="209" fontId="25" fillId="0" borderId="0" xfId="79" applyNumberFormat="1" applyFont="1" applyFill="1" applyBorder="1" applyAlignment="1">
      <alignment horizontal="center" vertical="center"/>
      <protection/>
    </xf>
    <xf numFmtId="2" fontId="25" fillId="0" borderId="0" xfId="79" applyNumberFormat="1" applyFont="1" applyFill="1" applyBorder="1" applyAlignment="1">
      <alignment horizontal="center" vertical="center"/>
      <protection/>
    </xf>
    <xf numFmtId="208" fontId="25" fillId="0" borderId="0" xfId="79" applyNumberFormat="1" applyFont="1" applyFill="1" applyBorder="1" applyAlignment="1">
      <alignment horizontal="center" vertical="center"/>
      <protection/>
    </xf>
    <xf numFmtId="1" fontId="27" fillId="0" borderId="17" xfId="79" applyNumberFormat="1" applyFont="1" applyFill="1" applyBorder="1" applyAlignment="1">
      <alignment horizontal="center" vertical="center" wrapText="1"/>
      <protection/>
    </xf>
    <xf numFmtId="0" fontId="27" fillId="0" borderId="17" xfId="0" applyFont="1" applyFill="1" applyBorder="1" applyAlignment="1">
      <alignment horizontal="left" vertical="center" wrapText="1"/>
    </xf>
    <xf numFmtId="0" fontId="27" fillId="0" borderId="17" xfId="0" applyFont="1" applyFill="1" applyBorder="1" applyAlignment="1">
      <alignment horizontal="center" vertical="center"/>
    </xf>
    <xf numFmtId="2" fontId="32" fillId="0" borderId="17" xfId="0" applyNumberFormat="1" applyFont="1" applyFill="1" applyBorder="1" applyAlignment="1">
      <alignment horizontal="center" vertical="center"/>
    </xf>
    <xf numFmtId="208" fontId="28" fillId="0" borderId="17" xfId="0" applyNumberFormat="1" applyFont="1" applyFill="1" applyBorder="1" applyAlignment="1">
      <alignment horizontal="center" vertical="center"/>
    </xf>
    <xf numFmtId="0" fontId="23" fillId="0" borderId="0" xfId="141" applyFont="1" applyFill="1" applyBorder="1" applyAlignment="1">
      <alignment horizontal="center"/>
      <protection/>
    </xf>
    <xf numFmtId="208" fontId="28" fillId="0" borderId="0" xfId="79" applyNumberFormat="1" applyFont="1" applyFill="1" applyAlignment="1">
      <alignment vertical="center"/>
      <protection/>
    </xf>
    <xf numFmtId="211" fontId="25" fillId="0" borderId="0" xfId="79" applyNumberFormat="1" applyFont="1" applyFill="1" applyBorder="1" applyAlignment="1">
      <alignment horizontal="right" vertical="center"/>
      <protection/>
    </xf>
    <xf numFmtId="0" fontId="22" fillId="0" borderId="0" xfId="79" applyFont="1" applyFill="1" applyBorder="1" applyAlignment="1">
      <alignment vertical="center" wrapText="1"/>
      <protection/>
    </xf>
    <xf numFmtId="0" fontId="23" fillId="0" borderId="18" xfId="79" applyFont="1" applyBorder="1" applyAlignment="1">
      <alignment horizontal="center" vertical="center" wrapText="1"/>
      <protection/>
    </xf>
    <xf numFmtId="0" fontId="41" fillId="0" borderId="18" xfId="79" applyFont="1" applyBorder="1" applyAlignment="1">
      <alignment horizontal="center" vertical="center"/>
      <protection/>
    </xf>
    <xf numFmtId="49" fontId="41" fillId="0" borderId="18" xfId="79" applyNumberFormat="1" applyFont="1" applyBorder="1" applyAlignment="1">
      <alignment horizontal="center" vertical="center"/>
      <protection/>
    </xf>
    <xf numFmtId="208" fontId="41" fillId="0" borderId="18" xfId="79" applyNumberFormat="1" applyFont="1" applyBorder="1" applyAlignment="1">
      <alignment horizontal="center" vertical="center"/>
      <protection/>
    </xf>
    <xf numFmtId="0" fontId="42" fillId="0" borderId="0" xfId="79" applyFont="1" applyBorder="1" applyAlignment="1">
      <alignment horizontal="right" vertical="center"/>
      <protection/>
    </xf>
    <xf numFmtId="208" fontId="42" fillId="0" borderId="0" xfId="79" applyNumberFormat="1" applyFont="1" applyBorder="1" applyAlignment="1">
      <alignment horizontal="center" vertical="center"/>
      <protection/>
    </xf>
    <xf numFmtId="208" fontId="1" fillId="0" borderId="0" xfId="79" applyNumberFormat="1" applyBorder="1" applyAlignment="1">
      <alignment vertical="center"/>
      <protection/>
    </xf>
    <xf numFmtId="14" fontId="27" fillId="0" borderId="0" xfId="79" applyNumberFormat="1" applyFont="1" applyFill="1" applyBorder="1" applyAlignment="1">
      <alignment horizontal="center" vertical="center"/>
      <protection/>
    </xf>
    <xf numFmtId="208" fontId="28" fillId="0" borderId="0" xfId="79" applyNumberFormat="1" applyFont="1" applyFill="1" applyBorder="1" applyAlignment="1">
      <alignment horizontal="center" vertical="center"/>
      <protection/>
    </xf>
    <xf numFmtId="0" fontId="27" fillId="0" borderId="0" xfId="79" applyFont="1" applyFill="1" applyBorder="1" applyAlignment="1">
      <alignment horizontal="center" vertical="center"/>
      <protection/>
    </xf>
    <xf numFmtId="208" fontId="27" fillId="0" borderId="0" xfId="79" applyNumberFormat="1" applyFont="1" applyFill="1" applyBorder="1" applyAlignment="1">
      <alignment horizontal="center" vertical="center"/>
      <protection/>
    </xf>
    <xf numFmtId="208" fontId="31" fillId="0" borderId="11" xfId="79" applyNumberFormat="1" applyFont="1" applyFill="1" applyBorder="1" applyAlignment="1">
      <alignment horizontal="center" vertical="center"/>
      <protection/>
    </xf>
    <xf numFmtId="0" fontId="26" fillId="0" borderId="0" xfId="79" applyFont="1" applyFill="1" applyBorder="1" applyAlignment="1">
      <alignment vertical="center"/>
      <protection/>
    </xf>
    <xf numFmtId="0" fontId="25" fillId="0" borderId="0" xfId="79" applyFont="1" applyBorder="1" applyAlignment="1">
      <alignment horizontal="center" vertical="center" wrapText="1"/>
      <protection/>
    </xf>
    <xf numFmtId="208" fontId="25" fillId="0" borderId="0" xfId="79" applyNumberFormat="1" applyFont="1" applyBorder="1" applyAlignment="1">
      <alignment vertical="center"/>
      <protection/>
    </xf>
    <xf numFmtId="0" fontId="25" fillId="0" borderId="10" xfId="79" applyFont="1" applyBorder="1" applyAlignment="1">
      <alignment vertical="center" wrapText="1"/>
      <protection/>
    </xf>
    <xf numFmtId="0" fontId="25" fillId="0" borderId="15" xfId="79" applyFont="1" applyBorder="1" applyAlignment="1">
      <alignment vertical="center" wrapText="1"/>
      <protection/>
    </xf>
    <xf numFmtId="0" fontId="25" fillId="0" borderId="0" xfId="141" applyFont="1" applyFill="1" applyBorder="1" applyAlignment="1">
      <alignment horizontal="center" vertical="center"/>
      <protection/>
    </xf>
    <xf numFmtId="0" fontId="24" fillId="0" borderId="0" xfId="79" applyFont="1" applyFill="1" applyBorder="1" applyAlignment="1">
      <alignment horizontal="center" vertical="center" wrapText="1"/>
      <protection/>
    </xf>
    <xf numFmtId="0" fontId="24" fillId="0" borderId="19" xfId="79" applyFont="1" applyFill="1" applyBorder="1" applyAlignment="1">
      <alignment horizontal="center" vertical="center" wrapText="1"/>
      <protection/>
    </xf>
    <xf numFmtId="208" fontId="23" fillId="0" borderId="0" xfId="79" applyNumberFormat="1" applyFont="1" applyBorder="1" applyAlignment="1">
      <alignment horizontal="center" vertical="center"/>
      <protection/>
    </xf>
    <xf numFmtId="208" fontId="41" fillId="0" borderId="0" xfId="79" applyNumberFormat="1" applyFont="1" applyBorder="1" applyAlignment="1">
      <alignment horizontal="center" vertical="center"/>
      <protection/>
    </xf>
    <xf numFmtId="208" fontId="25" fillId="0" borderId="0" xfId="79" applyNumberFormat="1" applyFont="1" applyFill="1" applyBorder="1" applyAlignment="1">
      <alignment vertical="center"/>
      <protection/>
    </xf>
    <xf numFmtId="208" fontId="31" fillId="0" borderId="20" xfId="79" applyNumberFormat="1" applyFont="1" applyFill="1" applyBorder="1" applyAlignment="1">
      <alignment horizontal="center" vertical="center" textRotation="90" wrapText="1" shrinkToFit="1"/>
      <protection/>
    </xf>
    <xf numFmtId="208" fontId="31" fillId="25" borderId="11" xfId="79" applyNumberFormat="1" applyFont="1" applyFill="1" applyBorder="1" applyAlignment="1">
      <alignment horizontal="center" vertical="center" textRotation="90" wrapText="1" shrinkToFit="1"/>
      <protection/>
    </xf>
    <xf numFmtId="208" fontId="28" fillId="25" borderId="13" xfId="0" applyNumberFormat="1" applyFont="1" applyFill="1" applyBorder="1" applyAlignment="1">
      <alignment horizontal="center" vertical="center"/>
    </xf>
    <xf numFmtId="208" fontId="31" fillId="25" borderId="21" xfId="79" applyNumberFormat="1" applyFont="1" applyFill="1" applyBorder="1" applyAlignment="1">
      <alignment horizontal="center" vertical="center" textRotation="90" wrapText="1" shrinkToFit="1"/>
      <protection/>
    </xf>
    <xf numFmtId="208" fontId="28" fillId="25" borderId="22" xfId="0" applyNumberFormat="1" applyFont="1" applyFill="1" applyBorder="1" applyAlignment="1">
      <alignment horizontal="center" vertical="center"/>
    </xf>
    <xf numFmtId="208" fontId="28" fillId="25" borderId="23" xfId="0" applyNumberFormat="1" applyFont="1" applyFill="1" applyBorder="1" applyAlignment="1">
      <alignment horizontal="center" vertical="center"/>
    </xf>
    <xf numFmtId="208" fontId="31" fillId="26" borderId="11" xfId="79" applyNumberFormat="1" applyFont="1" applyFill="1" applyBorder="1" applyAlignment="1">
      <alignment horizontal="center" vertical="center"/>
      <protection/>
    </xf>
    <xf numFmtId="208" fontId="27" fillId="0" borderId="0" xfId="79" applyNumberFormat="1" applyFont="1" applyFill="1" applyBorder="1" applyAlignment="1">
      <alignment vertical="center"/>
      <protection/>
    </xf>
    <xf numFmtId="0" fontId="25" fillId="0" borderId="16" xfId="79" applyFont="1" applyFill="1" applyBorder="1" applyAlignment="1">
      <alignment horizontal="center" vertical="center"/>
      <protection/>
    </xf>
    <xf numFmtId="208" fontId="25" fillId="0" borderId="16" xfId="79" applyNumberFormat="1" applyFont="1" applyFill="1" applyBorder="1" applyAlignment="1">
      <alignment horizontal="center" vertical="center" wrapText="1"/>
      <protection/>
    </xf>
    <xf numFmtId="0" fontId="25" fillId="0" borderId="0" xfId="79" applyFont="1" applyFill="1" applyBorder="1" applyAlignment="1">
      <alignment vertical="center"/>
      <protection/>
    </xf>
    <xf numFmtId="0" fontId="22" fillId="0" borderId="0" xfId="79" applyFont="1" applyFill="1" applyBorder="1" applyAlignment="1">
      <alignment horizontal="center" wrapText="1"/>
      <protection/>
    </xf>
    <xf numFmtId="0" fontId="23" fillId="0" borderId="10" xfId="141" applyFont="1" applyFill="1" applyBorder="1" applyAlignment="1">
      <alignment horizontal="left" vertical="center" wrapText="1"/>
      <protection/>
    </xf>
    <xf numFmtId="0" fontId="23" fillId="0" borderId="10" xfId="79" applyFont="1" applyFill="1" applyBorder="1" applyAlignment="1">
      <alignment horizontal="center" vertical="center" wrapText="1"/>
      <protection/>
    </xf>
    <xf numFmtId="0" fontId="23" fillId="0" borderId="10" xfId="141" applyFont="1" applyFill="1" applyBorder="1" applyAlignment="1">
      <alignment horizontal="center" vertical="center" wrapText="1"/>
      <protection/>
    </xf>
    <xf numFmtId="0" fontId="20" fillId="0" borderId="0" xfId="79" applyFont="1" applyFill="1" applyBorder="1" applyAlignment="1">
      <alignment horizontal="center"/>
      <protection/>
    </xf>
    <xf numFmtId="0" fontId="1" fillId="0" borderId="0" xfId="79" applyFont="1" applyFill="1" applyBorder="1" applyAlignment="1">
      <alignment horizontal="center"/>
      <protection/>
    </xf>
    <xf numFmtId="0" fontId="1" fillId="0" borderId="0" xfId="79" applyFont="1" applyFill="1" applyBorder="1" applyAlignment="1">
      <alignment horizontal="center" vertical="center" wrapText="1"/>
      <protection/>
    </xf>
    <xf numFmtId="0" fontId="21" fillId="0" borderId="0" xfId="79" applyFont="1" applyFill="1" applyBorder="1" applyAlignment="1">
      <alignment horizontal="center" vertical="center"/>
      <protection/>
    </xf>
    <xf numFmtId="0" fontId="23" fillId="0" borderId="10" xfId="141" applyFont="1" applyFill="1" applyBorder="1" applyAlignment="1">
      <alignment horizontal="left" vertical="center"/>
      <protection/>
    </xf>
    <xf numFmtId="0" fontId="23" fillId="0" borderId="18" xfId="141" applyFont="1" applyFill="1" applyBorder="1" applyAlignment="1">
      <alignment horizontal="center"/>
      <protection/>
    </xf>
    <xf numFmtId="209" fontId="23" fillId="0" borderId="18" xfId="141" applyNumberFormat="1" applyFont="1" applyFill="1" applyBorder="1" applyAlignment="1">
      <alignment horizontal="center" vertical="center" wrapText="1"/>
      <protection/>
    </xf>
    <xf numFmtId="209" fontId="23" fillId="0" borderId="10" xfId="141" applyNumberFormat="1" applyFont="1" applyFill="1" applyBorder="1" applyAlignment="1">
      <alignment horizontal="center" vertical="center" wrapText="1"/>
      <protection/>
    </xf>
    <xf numFmtId="210" fontId="25" fillId="0" borderId="10" xfId="141" applyNumberFormat="1" applyFont="1" applyFill="1" applyBorder="1" applyAlignment="1">
      <alignment horizontal="center" vertical="center" wrapText="1"/>
      <protection/>
    </xf>
    <xf numFmtId="0" fontId="24" fillId="0" borderId="18" xfId="141" applyFont="1" applyFill="1" applyBorder="1" applyAlignment="1">
      <alignment horizontal="center" vertical="center"/>
      <protection/>
    </xf>
    <xf numFmtId="0" fontId="24" fillId="0" borderId="18" xfId="141" applyFont="1" applyFill="1" applyBorder="1" applyAlignment="1">
      <alignment horizontal="left" vertical="center" wrapText="1"/>
      <protection/>
    </xf>
    <xf numFmtId="208" fontId="24" fillId="0" borderId="18" xfId="141" applyNumberFormat="1" applyFont="1" applyFill="1" applyBorder="1" applyAlignment="1">
      <alignment horizontal="center" vertical="center" wrapText="1"/>
      <protection/>
    </xf>
    <xf numFmtId="0" fontId="22" fillId="0" borderId="10" xfId="141" applyFont="1" applyFill="1" applyBorder="1" applyAlignment="1">
      <alignment horizontal="center"/>
      <protection/>
    </xf>
    <xf numFmtId="0" fontId="22" fillId="0" borderId="10" xfId="141" applyFont="1" applyFill="1" applyBorder="1" applyAlignment="1">
      <alignment horizontal="right"/>
      <protection/>
    </xf>
    <xf numFmtId="210" fontId="22" fillId="0" borderId="10" xfId="141" applyNumberFormat="1" applyFont="1" applyFill="1" applyBorder="1" applyAlignment="1">
      <alignment horizontal="center" vertical="center" wrapText="1"/>
      <protection/>
    </xf>
    <xf numFmtId="0" fontId="22" fillId="0" borderId="10" xfId="141" applyFont="1" applyFill="1" applyBorder="1" applyAlignment="1">
      <alignment/>
      <protection/>
    </xf>
    <xf numFmtId="0" fontId="25" fillId="0" borderId="10" xfId="141" applyFont="1" applyFill="1" applyBorder="1" applyAlignment="1">
      <alignment/>
      <protection/>
    </xf>
    <xf numFmtId="0" fontId="22" fillId="0" borderId="10" xfId="141" applyFont="1" applyFill="1" applyBorder="1" applyAlignment="1">
      <alignment horizontal="left"/>
      <protection/>
    </xf>
    <xf numFmtId="0" fontId="22" fillId="0" borderId="10" xfId="141" applyFont="1" applyFill="1" applyBorder="1" applyAlignment="1">
      <alignment horizontal="right"/>
      <protection/>
    </xf>
    <xf numFmtId="4" fontId="22" fillId="0" borderId="10" xfId="141" applyNumberFormat="1" applyFont="1" applyFill="1" applyBorder="1" applyAlignment="1">
      <alignment horizontal="center" vertical="center" wrapText="1"/>
      <protection/>
    </xf>
    <xf numFmtId="0" fontId="27" fillId="0" borderId="0" xfId="79" applyFont="1" applyFill="1" applyBorder="1" applyAlignment="1">
      <alignment horizontal="center" vertical="center"/>
      <protection/>
    </xf>
    <xf numFmtId="208" fontId="28" fillId="0" borderId="0" xfId="79" applyNumberFormat="1" applyFont="1" applyFill="1" applyBorder="1" applyAlignment="1">
      <alignment horizontal="center" vertical="center"/>
      <protection/>
    </xf>
    <xf numFmtId="0" fontId="26" fillId="0" borderId="0" xfId="79" applyFont="1" applyFill="1" applyBorder="1" applyAlignment="1">
      <alignment horizontal="left" vertical="center"/>
      <protection/>
    </xf>
    <xf numFmtId="208" fontId="26" fillId="0" borderId="0" xfId="79" applyNumberFormat="1" applyFont="1" applyFill="1" applyBorder="1" applyAlignment="1">
      <alignment horizontal="center" vertical="center"/>
      <protection/>
    </xf>
    <xf numFmtId="14" fontId="27" fillId="0" borderId="0" xfId="79" applyNumberFormat="1" applyFont="1" applyFill="1" applyBorder="1" applyAlignment="1">
      <alignment horizontal="center" vertical="center"/>
      <protection/>
    </xf>
    <xf numFmtId="208" fontId="28" fillId="0" borderId="0" xfId="0" applyNumberFormat="1" applyFont="1" applyAlignment="1">
      <alignment horizontal="center" vertical="center"/>
    </xf>
    <xf numFmtId="0" fontId="26" fillId="0" borderId="0" xfId="79" applyFont="1" applyFill="1" applyBorder="1" applyAlignment="1">
      <alignment horizontal="left" vertical="center" wrapText="1"/>
      <protection/>
    </xf>
    <xf numFmtId="208" fontId="26" fillId="0" borderId="24" xfId="79" applyNumberFormat="1" applyFont="1" applyFill="1" applyBorder="1" applyAlignment="1">
      <alignment horizontal="center" vertical="center"/>
      <protection/>
    </xf>
    <xf numFmtId="0" fontId="23" fillId="0" borderId="0" xfId="141" applyFont="1" applyFill="1" applyBorder="1" applyAlignment="1">
      <alignment horizontal="center"/>
      <protection/>
    </xf>
    <xf numFmtId="209" fontId="23" fillId="0" borderId="0" xfId="141" applyNumberFormat="1" applyFont="1" applyFill="1" applyBorder="1" applyAlignment="1">
      <alignment horizontal="center" vertical="center" wrapText="1"/>
      <protection/>
    </xf>
    <xf numFmtId="0" fontId="25" fillId="0" borderId="10" xfId="141" applyFont="1" applyFill="1" applyBorder="1" applyAlignment="1">
      <alignment horizontal="right" vertical="center"/>
      <protection/>
    </xf>
    <xf numFmtId="0" fontId="22" fillId="0" borderId="16" xfId="141" applyFont="1" applyFill="1" applyBorder="1" applyAlignment="1">
      <alignment horizontal="center"/>
      <protection/>
    </xf>
    <xf numFmtId="0" fontId="22" fillId="0" borderId="16" xfId="141" applyFont="1" applyFill="1" applyBorder="1" applyAlignment="1">
      <alignment horizontal="right"/>
      <protection/>
    </xf>
    <xf numFmtId="208" fontId="24" fillId="0" borderId="25" xfId="141" applyNumberFormat="1" applyFont="1" applyFill="1" applyBorder="1" applyAlignment="1">
      <alignment horizontal="center" vertical="center" wrapText="1"/>
      <protection/>
    </xf>
    <xf numFmtId="208" fontId="24" fillId="0" borderId="26" xfId="141" applyNumberFormat="1" applyFont="1" applyFill="1" applyBorder="1" applyAlignment="1">
      <alignment horizontal="center" vertical="center" wrapText="1"/>
      <protection/>
    </xf>
    <xf numFmtId="208" fontId="24" fillId="0" borderId="27" xfId="141" applyNumberFormat="1" applyFont="1" applyFill="1" applyBorder="1" applyAlignment="1">
      <alignment horizontal="center" vertical="center" wrapText="1"/>
      <protection/>
    </xf>
    <xf numFmtId="208" fontId="28" fillId="0" borderId="19" xfId="79" applyNumberFormat="1" applyFont="1" applyFill="1" applyBorder="1" applyAlignment="1">
      <alignment horizontal="center" vertical="center"/>
      <protection/>
    </xf>
    <xf numFmtId="210" fontId="22" fillId="27" borderId="16" xfId="141" applyNumberFormat="1" applyFont="1" applyFill="1" applyBorder="1" applyAlignment="1">
      <alignment horizontal="center" vertical="center" wrapText="1"/>
      <protection/>
    </xf>
    <xf numFmtId="0" fontId="39" fillId="0" borderId="0" xfId="79" applyFont="1" applyFill="1" applyBorder="1" applyAlignment="1">
      <alignment horizontal="center" vertical="center"/>
      <protection/>
    </xf>
    <xf numFmtId="0" fontId="22" fillId="0" borderId="0" xfId="79" applyFont="1" applyFill="1" applyBorder="1" applyAlignment="1">
      <alignment horizontal="center" vertical="center" wrapText="1"/>
      <protection/>
    </xf>
    <xf numFmtId="0" fontId="23" fillId="0" borderId="28" xfId="79" applyFont="1" applyBorder="1" applyAlignment="1">
      <alignment horizontal="center" vertical="center" wrapText="1"/>
      <protection/>
    </xf>
    <xf numFmtId="0" fontId="23" fillId="0" borderId="29" xfId="79" applyFont="1" applyBorder="1" applyAlignment="1">
      <alignment horizontal="center" vertical="center" wrapText="1"/>
      <protection/>
    </xf>
    <xf numFmtId="0" fontId="42" fillId="0" borderId="18" xfId="79" applyFont="1" applyBorder="1" applyAlignment="1">
      <alignment horizontal="right" vertical="center"/>
      <protection/>
    </xf>
    <xf numFmtId="0" fontId="23" fillId="0" borderId="18" xfId="79" applyFont="1" applyBorder="1" applyAlignment="1">
      <alignment horizontal="right" vertical="center"/>
      <protection/>
    </xf>
    <xf numFmtId="0" fontId="41" fillId="0" borderId="18" xfId="79" applyFont="1" applyBorder="1" applyAlignment="1">
      <alignment horizontal="right" vertical="center"/>
      <protection/>
    </xf>
    <xf numFmtId="0" fontId="40" fillId="0" borderId="10" xfId="79" applyFont="1" applyBorder="1" applyAlignment="1">
      <alignment horizontal="center" vertical="center"/>
      <protection/>
    </xf>
    <xf numFmtId="211" fontId="25" fillId="0" borderId="24" xfId="79" applyNumberFormat="1" applyFont="1" applyFill="1" applyBorder="1" applyAlignment="1">
      <alignment horizontal="left" vertical="center"/>
      <protection/>
    </xf>
    <xf numFmtId="0" fontId="25" fillId="0" borderId="10" xfId="79" applyFont="1" applyBorder="1" applyAlignment="1">
      <alignment horizontal="center" vertical="center" wrapText="1"/>
      <protection/>
    </xf>
    <xf numFmtId="0" fontId="41" fillId="28" borderId="18" xfId="79" applyNumberFormat="1" applyFont="1" applyFill="1" applyBorder="1" applyAlignment="1">
      <alignment vertical="center" wrapText="1"/>
      <protection/>
    </xf>
    <xf numFmtId="0" fontId="25" fillId="0" borderId="10" xfId="141" applyFont="1" applyFill="1" applyBorder="1" applyAlignment="1">
      <alignment horizontal="center" vertical="center"/>
      <protection/>
    </xf>
    <xf numFmtId="0" fontId="23" fillId="0" borderId="0" xfId="79" applyFont="1" applyBorder="1" applyAlignment="1">
      <alignment horizontal="center" vertical="center"/>
      <protection/>
    </xf>
    <xf numFmtId="0" fontId="23" fillId="0" borderId="0" xfId="79" applyFont="1" applyBorder="1" applyAlignment="1">
      <alignment horizontal="center" vertical="center" wrapText="1"/>
      <protection/>
    </xf>
    <xf numFmtId="208" fontId="23" fillId="0" borderId="28" xfId="79" applyNumberFormat="1" applyFont="1" applyBorder="1" applyAlignment="1">
      <alignment horizontal="center" vertical="center" wrapText="1"/>
      <protection/>
    </xf>
    <xf numFmtId="208" fontId="23" fillId="0" borderId="29" xfId="79" applyNumberFormat="1" applyFont="1" applyBorder="1" applyAlignment="1">
      <alignment horizontal="center" vertical="center" wrapText="1"/>
      <protection/>
    </xf>
    <xf numFmtId="208" fontId="23" fillId="0" borderId="30" xfId="79" applyNumberFormat="1" applyFont="1" applyBorder="1" applyAlignment="1">
      <alignment horizontal="center" vertical="center" wrapText="1"/>
      <protection/>
    </xf>
    <xf numFmtId="208" fontId="23" fillId="0" borderId="31" xfId="79" applyNumberFormat="1" applyFont="1" applyBorder="1" applyAlignment="1">
      <alignment horizontal="center" vertical="center" wrapText="1"/>
      <protection/>
    </xf>
    <xf numFmtId="208" fontId="23" fillId="0" borderId="32" xfId="79" applyNumberFormat="1" applyFont="1" applyBorder="1" applyAlignment="1">
      <alignment horizontal="center" vertical="center" wrapText="1"/>
      <protection/>
    </xf>
    <xf numFmtId="208" fontId="23" fillId="0" borderId="33" xfId="79" applyNumberFormat="1" applyFont="1" applyBorder="1" applyAlignment="1">
      <alignment horizontal="center" vertical="center" wrapText="1"/>
      <protection/>
    </xf>
    <xf numFmtId="208" fontId="23" fillId="0" borderId="34" xfId="79" applyNumberFormat="1" applyFont="1" applyBorder="1" applyAlignment="1">
      <alignment horizontal="center" vertical="center" wrapText="1"/>
      <protection/>
    </xf>
    <xf numFmtId="208" fontId="23" fillId="0" borderId="35" xfId="79" applyNumberFormat="1" applyFont="1" applyBorder="1" applyAlignment="1">
      <alignment horizontal="center" vertical="center" wrapText="1"/>
      <protection/>
    </xf>
    <xf numFmtId="0" fontId="23" fillId="0" borderId="25" xfId="79" applyFont="1" applyBorder="1" applyAlignment="1">
      <alignment horizontal="center" vertical="center" wrapText="1"/>
      <protection/>
    </xf>
    <xf numFmtId="0" fontId="23" fillId="0" borderId="26" xfId="79" applyFont="1" applyBorder="1" applyAlignment="1">
      <alignment horizontal="center" vertical="center" wrapText="1"/>
      <protection/>
    </xf>
    <xf numFmtId="0" fontId="23" fillId="0" borderId="27" xfId="79" applyFont="1" applyBorder="1" applyAlignment="1">
      <alignment horizontal="center" vertical="center" wrapText="1"/>
      <protection/>
    </xf>
    <xf numFmtId="0" fontId="23" fillId="0" borderId="25" xfId="79" applyFont="1" applyBorder="1" applyAlignment="1">
      <alignment horizontal="right" vertical="center"/>
      <protection/>
    </xf>
    <xf numFmtId="0" fontId="23" fillId="0" borderId="26" xfId="79" applyFont="1" applyBorder="1" applyAlignment="1">
      <alignment horizontal="right" vertical="center"/>
      <protection/>
    </xf>
    <xf numFmtId="0" fontId="23" fillId="0" borderId="27" xfId="79" applyFont="1" applyBorder="1" applyAlignment="1">
      <alignment horizontal="right" vertical="center"/>
      <protection/>
    </xf>
    <xf numFmtId="208" fontId="31" fillId="0" borderId="36" xfId="79" applyNumberFormat="1" applyFont="1" applyFill="1" applyBorder="1" applyAlignment="1">
      <alignment horizontal="center" vertical="center" textRotation="90" wrapText="1" shrinkToFit="1"/>
      <protection/>
    </xf>
    <xf numFmtId="208" fontId="31" fillId="0" borderId="12" xfId="79" applyNumberFormat="1" applyFont="1" applyFill="1" applyBorder="1" applyAlignment="1">
      <alignment horizontal="center" vertical="center" textRotation="90" wrapText="1" shrinkToFit="1"/>
      <protection/>
    </xf>
    <xf numFmtId="2" fontId="31" fillId="0" borderId="36" xfId="79" applyNumberFormat="1" applyFont="1" applyFill="1" applyBorder="1" applyAlignment="1">
      <alignment horizontal="center" vertical="center" textRotation="90" wrapText="1" shrinkToFit="1"/>
      <protection/>
    </xf>
    <xf numFmtId="2" fontId="31" fillId="0" borderId="12" xfId="79" applyNumberFormat="1" applyFont="1" applyFill="1" applyBorder="1" applyAlignment="1">
      <alignment horizontal="center" vertical="center" textRotation="90" wrapText="1" shrinkToFit="1"/>
      <protection/>
    </xf>
    <xf numFmtId="208" fontId="27" fillId="0" borderId="0" xfId="79" applyNumberFormat="1" applyFont="1" applyFill="1" applyBorder="1" applyAlignment="1">
      <alignment horizontal="center" vertical="center"/>
      <protection/>
    </xf>
    <xf numFmtId="0" fontId="31" fillId="0" borderId="37" xfId="79" applyFont="1" applyFill="1" applyBorder="1" applyAlignment="1">
      <alignment horizontal="right" vertical="center" wrapText="1"/>
      <protection/>
    </xf>
    <xf numFmtId="0" fontId="31" fillId="0" borderId="38" xfId="79" applyFont="1" applyFill="1" applyBorder="1" applyAlignment="1">
      <alignment horizontal="right" vertical="center" wrapText="1"/>
      <protection/>
    </xf>
    <xf numFmtId="0" fontId="31" fillId="0" borderId="39" xfId="0" applyFont="1" applyFill="1" applyBorder="1" applyAlignment="1">
      <alignment horizontal="center" vertical="center" wrapText="1"/>
    </xf>
    <xf numFmtId="0" fontId="31" fillId="0" borderId="40" xfId="0" applyFont="1" applyFill="1" applyBorder="1" applyAlignment="1">
      <alignment horizontal="center" vertical="center" wrapText="1"/>
    </xf>
    <xf numFmtId="0" fontId="25" fillId="0" borderId="10" xfId="79" applyFont="1" applyFill="1" applyBorder="1" applyAlignment="1">
      <alignment horizontal="left" vertical="center"/>
      <protection/>
    </xf>
    <xf numFmtId="0" fontId="24" fillId="0" borderId="0" xfId="79" applyFont="1" applyFill="1" applyBorder="1" applyAlignment="1">
      <alignment horizontal="left" vertical="center"/>
      <protection/>
    </xf>
    <xf numFmtId="208" fontId="25" fillId="0" borderId="15" xfId="79" applyNumberFormat="1" applyFont="1" applyFill="1" applyBorder="1" applyAlignment="1">
      <alignment horizontal="center" vertical="center"/>
      <protection/>
    </xf>
    <xf numFmtId="14" fontId="27" fillId="0" borderId="41" xfId="79" applyNumberFormat="1" applyFont="1" applyFill="1" applyBorder="1" applyAlignment="1">
      <alignment horizontal="center" vertical="center"/>
      <protection/>
    </xf>
    <xf numFmtId="1" fontId="31" fillId="0" borderId="11" xfId="79" applyNumberFormat="1" applyFont="1" applyFill="1" applyBorder="1" applyAlignment="1">
      <alignment horizontal="center" vertical="center" textRotation="90" wrapText="1" shrinkToFit="1"/>
      <protection/>
    </xf>
    <xf numFmtId="208" fontId="31" fillId="0" borderId="11" xfId="79" applyNumberFormat="1" applyFont="1" applyFill="1" applyBorder="1" applyAlignment="1">
      <alignment horizontal="left" vertical="center" wrapText="1" shrinkToFit="1"/>
      <protection/>
    </xf>
    <xf numFmtId="208" fontId="31" fillId="0" borderId="11" xfId="79" applyNumberFormat="1" applyFont="1" applyFill="1" applyBorder="1" applyAlignment="1">
      <alignment horizontal="center" vertical="center"/>
      <protection/>
    </xf>
    <xf numFmtId="208" fontId="31" fillId="0" borderId="21" xfId="79" applyNumberFormat="1" applyFont="1" applyFill="1" applyBorder="1" applyAlignment="1">
      <alignment horizontal="center" vertical="center"/>
      <protection/>
    </xf>
    <xf numFmtId="208" fontId="31" fillId="0" borderId="20" xfId="79" applyNumberFormat="1" applyFont="1" applyFill="1" applyBorder="1" applyAlignment="1">
      <alignment horizontal="center" vertical="center" wrapText="1" shrinkToFit="1"/>
      <protection/>
    </xf>
    <xf numFmtId="208" fontId="31" fillId="0" borderId="11" xfId="79" applyNumberFormat="1" applyFont="1" applyFill="1" applyBorder="1" applyAlignment="1">
      <alignment horizontal="center" vertical="center" wrapText="1" shrinkToFit="1"/>
      <protection/>
    </xf>
    <xf numFmtId="208" fontId="25" fillId="0" borderId="0" xfId="79" applyNumberFormat="1" applyFont="1" applyFill="1" applyBorder="1" applyAlignment="1">
      <alignment horizontal="right" vertical="center"/>
      <protection/>
    </xf>
    <xf numFmtId="0" fontId="25" fillId="0" borderId="0" xfId="79" applyFont="1" applyFill="1" applyBorder="1" applyAlignment="1">
      <alignment horizontal="center" vertical="center"/>
      <protection/>
    </xf>
    <xf numFmtId="0" fontId="28" fillId="0" borderId="0" xfId="79" applyFont="1" applyFill="1" applyBorder="1" applyAlignment="1">
      <alignment horizontal="center" vertical="center"/>
      <protection/>
    </xf>
    <xf numFmtId="0" fontId="23" fillId="0" borderId="10" xfId="79" applyFont="1" applyFill="1" applyBorder="1" applyAlignment="1">
      <alignment horizontal="left" vertical="center" wrapText="1"/>
      <protection/>
    </xf>
    <xf numFmtId="0" fontId="24" fillId="0" borderId="10" xfId="79" applyFont="1" applyFill="1" applyBorder="1" applyAlignment="1">
      <alignment horizontal="left" vertical="center" wrapText="1"/>
      <protection/>
    </xf>
    <xf numFmtId="0" fontId="41" fillId="0" borderId="16" xfId="141" applyFont="1" applyFill="1" applyBorder="1" applyAlignment="1">
      <alignment horizontal="left" vertical="center" wrapText="1"/>
      <protection/>
    </xf>
    <xf numFmtId="0" fontId="24" fillId="0" borderId="16" xfId="79" applyFont="1" applyFill="1" applyBorder="1" applyAlignment="1">
      <alignment horizontal="left" vertical="center" wrapText="1"/>
      <protection/>
    </xf>
    <xf numFmtId="0" fontId="25" fillId="0" borderId="0" xfId="79" applyFont="1" applyFill="1" applyBorder="1" applyAlignment="1">
      <alignment horizontal="center" vertical="center" wrapText="1"/>
      <protection/>
    </xf>
    <xf numFmtId="208" fontId="25" fillId="0" borderId="10" xfId="79" applyNumberFormat="1" applyFont="1" applyFill="1" applyBorder="1" applyAlignment="1">
      <alignment horizontal="left" vertical="center" wrapText="1"/>
      <protection/>
    </xf>
    <xf numFmtId="0" fontId="24" fillId="0" borderId="10" xfId="79" applyNumberFormat="1" applyFont="1" applyFill="1" applyBorder="1" applyAlignment="1">
      <alignment horizontal="left" vertical="center" wrapText="1"/>
      <protection/>
    </xf>
    <xf numFmtId="208" fontId="24" fillId="0" borderId="10" xfId="79" applyNumberFormat="1" applyFont="1" applyFill="1" applyBorder="1" applyAlignment="1">
      <alignment horizontal="left" vertical="center" wrapText="1"/>
      <protection/>
    </xf>
    <xf numFmtId="208" fontId="24" fillId="0" borderId="10" xfId="79" applyNumberFormat="1" applyFont="1" applyFill="1" applyBorder="1" applyAlignment="1">
      <alignment horizontal="left" vertical="center"/>
      <protection/>
    </xf>
    <xf numFmtId="2" fontId="44" fillId="0" borderId="13" xfId="0" applyNumberFormat="1" applyFont="1" applyFill="1" applyBorder="1" applyAlignment="1">
      <alignment horizontal="center" vertical="center"/>
    </xf>
    <xf numFmtId="0" fontId="28" fillId="0" borderId="0" xfId="120" applyFont="1" applyFill="1" applyAlignment="1">
      <alignment horizontal="right" vertical="center"/>
      <protection/>
    </xf>
    <xf numFmtId="0" fontId="28" fillId="0" borderId="0" xfId="79" applyFont="1" applyFill="1" applyAlignment="1">
      <alignment horizontal="left" vertical="center" wrapText="1"/>
      <protection/>
    </xf>
    <xf numFmtId="0" fontId="28" fillId="0" borderId="0" xfId="79" applyFont="1" applyFill="1" applyAlignment="1">
      <alignment horizontal="left" vertical="center"/>
      <protection/>
    </xf>
  </cellXfs>
  <cellStyles count="155">
    <cellStyle name="Normal" xfId="0"/>
    <cellStyle name="1. izcēlums"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prēķināšana" xfId="64"/>
    <cellStyle name="Aprēķināšana 2" xfId="65"/>
    <cellStyle name="Bad" xfId="66"/>
    <cellStyle name="Bad 2" xfId="67"/>
    <cellStyle name="Brīdinājuma teksts" xfId="68"/>
    <cellStyle name="Brīdinājuma teksts 2" xfId="69"/>
    <cellStyle name="Calculation" xfId="70"/>
    <cellStyle name="Calculation 2" xfId="71"/>
    <cellStyle name="Check Cell" xfId="72"/>
    <cellStyle name="Check Cell 2" xfId="73"/>
    <cellStyle name="Comma" xfId="74"/>
    <cellStyle name="Comma [0]" xfId="75"/>
    <cellStyle name="Comma 3" xfId="76"/>
    <cellStyle name="Currency" xfId="77"/>
    <cellStyle name="Currency [0]" xfId="78"/>
    <cellStyle name="Excel Built-in Normal" xfId="79"/>
    <cellStyle name="Excel Built-in Normal 2" xfId="80"/>
    <cellStyle name="Explanatory Text" xfId="81"/>
    <cellStyle name="Explanatory Text 2" xfId="82"/>
    <cellStyle name="Followed Hyperlink" xfId="83"/>
    <cellStyle name="Good" xfId="84"/>
    <cellStyle name="Good 2" xfId="85"/>
    <cellStyle name="Heading 1" xfId="86"/>
    <cellStyle name="Heading 1 2" xfId="87"/>
    <cellStyle name="Heading 2" xfId="88"/>
    <cellStyle name="Heading 2 2" xfId="89"/>
    <cellStyle name="Heading 3" xfId="90"/>
    <cellStyle name="Heading 3 2" xfId="91"/>
    <cellStyle name="Heading 4" xfId="92"/>
    <cellStyle name="Heading 4 2" xfId="93"/>
    <cellStyle name="Hipersaite 2" xfId="94"/>
    <cellStyle name="Hyperlink" xfId="95"/>
    <cellStyle name="Ievade" xfId="96"/>
    <cellStyle name="Ievade 2" xfId="97"/>
    <cellStyle name="Input" xfId="98"/>
    <cellStyle name="Input 2" xfId="99"/>
    <cellStyle name="Izvade" xfId="100"/>
    <cellStyle name="Izvade 2" xfId="101"/>
    <cellStyle name="Komats 2" xfId="102"/>
    <cellStyle name="Kopsumma" xfId="103"/>
    <cellStyle name="Kopsumma 2" xfId="104"/>
    <cellStyle name="Linked Cell" xfId="105"/>
    <cellStyle name="Linked Cell 2" xfId="106"/>
    <cellStyle name="Neitrāls" xfId="107"/>
    <cellStyle name="Neitrāls 2" xfId="108"/>
    <cellStyle name="Neutral" xfId="109"/>
    <cellStyle name="Neutral 2" xfId="110"/>
    <cellStyle name="Normal 10" xfId="111"/>
    <cellStyle name="Normal 10 2" xfId="112"/>
    <cellStyle name="Normal 11" xfId="113"/>
    <cellStyle name="Normal 11 7 2" xfId="114"/>
    <cellStyle name="Normal 12 2" xfId="115"/>
    <cellStyle name="Normal 14" xfId="116"/>
    <cellStyle name="Normal 15" xfId="117"/>
    <cellStyle name="Normal 18" xfId="118"/>
    <cellStyle name="Normal 19" xfId="119"/>
    <cellStyle name="Normal 2" xfId="120"/>
    <cellStyle name="Normal 2 2" xfId="121"/>
    <cellStyle name="Normal 2 2 3" xfId="122"/>
    <cellStyle name="Normal 2 3" xfId="123"/>
    <cellStyle name="Normal 2 4" xfId="124"/>
    <cellStyle name="Normal 2 5" xfId="125"/>
    <cellStyle name="Normal 2_U1" xfId="126"/>
    <cellStyle name="Normal 3" xfId="127"/>
    <cellStyle name="Normal 3 2" xfId="128"/>
    <cellStyle name="Normal 3 3" xfId="129"/>
    <cellStyle name="Normal 3 4" xfId="130"/>
    <cellStyle name="Normal 34" xfId="131"/>
    <cellStyle name="Normal 35" xfId="132"/>
    <cellStyle name="Normal 4" xfId="133"/>
    <cellStyle name="Normal 4 2" xfId="134"/>
    <cellStyle name="Normal 45 2" xfId="135"/>
    <cellStyle name="Normal 46 2" xfId="136"/>
    <cellStyle name="Normal 5" xfId="137"/>
    <cellStyle name="Normal 9" xfId="138"/>
    <cellStyle name="Normal 9 2" xfId="139"/>
    <cellStyle name="Normal_Bill x.1" xfId="140"/>
    <cellStyle name="Normal_Sheet1" xfId="141"/>
    <cellStyle name="Nosaukums" xfId="142"/>
    <cellStyle name="Nosaukums 2" xfId="143"/>
    <cellStyle name="Note" xfId="144"/>
    <cellStyle name="Note 2" xfId="145"/>
    <cellStyle name="Output" xfId="146"/>
    <cellStyle name="Output 2" xfId="147"/>
    <cellStyle name="Output 3" xfId="148"/>
    <cellStyle name="Parastais 3" xfId="149"/>
    <cellStyle name="Parastais_Pērses iela, Baldone, Zvārdes, Mārupe" xfId="150"/>
    <cellStyle name="Parasts 2" xfId="151"/>
    <cellStyle name="Parasts 2 2" xfId="152"/>
    <cellStyle name="Parasts 3" xfId="153"/>
    <cellStyle name="Parasts 4" xfId="154"/>
    <cellStyle name="Percent" xfId="155"/>
    <cellStyle name="Percent 2" xfId="156"/>
    <cellStyle name="Sisestus" xfId="157"/>
    <cellStyle name="Stils 1" xfId="158"/>
    <cellStyle name="Style 1" xfId="159"/>
    <cellStyle name="Style 1 2" xfId="160"/>
    <cellStyle name="Style 1 3" xfId="161"/>
    <cellStyle name="Title" xfId="162"/>
    <cellStyle name="Title 2" xfId="163"/>
    <cellStyle name="Total" xfId="164"/>
    <cellStyle name="Total 2" xfId="165"/>
    <cellStyle name="Warning Text" xfId="166"/>
    <cellStyle name="Warning Text 2" xfId="167"/>
    <cellStyle name="Обычный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zoomScale="85" zoomScaleNormal="85" zoomScalePageLayoutView="0" workbookViewId="0" topLeftCell="A1">
      <selection activeCell="L43" sqref="L43"/>
    </sheetView>
  </sheetViews>
  <sheetFormatPr defaultColWidth="9.140625" defaultRowHeight="15"/>
  <cols>
    <col min="1" max="1" width="7.8515625" style="0" customWidth="1"/>
    <col min="2" max="2" width="3.7109375" style="0" customWidth="1"/>
    <col min="5" max="5" width="15.00390625" style="0" customWidth="1"/>
    <col min="6" max="6" width="3.57421875" style="0" customWidth="1"/>
    <col min="7" max="7" width="9.421875" style="0" customWidth="1"/>
    <col min="9" max="9" width="6.8515625" style="0" customWidth="1"/>
    <col min="10" max="10" width="7.8515625" style="0" customWidth="1"/>
    <col min="11" max="11" width="3.7109375" style="0" customWidth="1"/>
  </cols>
  <sheetData>
    <row r="1" spans="1:11" ht="18">
      <c r="A1" s="3"/>
      <c r="B1" s="3"/>
      <c r="C1" s="3"/>
      <c r="D1" s="3"/>
      <c r="E1" s="3"/>
      <c r="F1" s="3"/>
      <c r="G1" s="3"/>
      <c r="H1" s="106" t="s">
        <v>25</v>
      </c>
      <c r="I1" s="106"/>
      <c r="J1" s="106"/>
      <c r="K1" s="106"/>
    </row>
    <row r="2" spans="1:11" ht="29.25" customHeight="1">
      <c r="A2" s="3"/>
      <c r="B2" s="3"/>
      <c r="C2" s="3"/>
      <c r="D2" s="3"/>
      <c r="E2" s="3"/>
      <c r="F2" s="3"/>
      <c r="G2" s="3"/>
      <c r="H2" s="107" t="s">
        <v>26</v>
      </c>
      <c r="I2" s="107"/>
      <c r="J2" s="107"/>
      <c r="K2" s="107"/>
    </row>
    <row r="3" spans="1:11" ht="29.25" customHeight="1">
      <c r="A3" s="3"/>
      <c r="B3" s="3"/>
      <c r="C3" s="3"/>
      <c r="D3" s="3"/>
      <c r="E3" s="3"/>
      <c r="F3" s="3"/>
      <c r="G3" s="3"/>
      <c r="H3" s="108" t="s">
        <v>27</v>
      </c>
      <c r="I3" s="108"/>
      <c r="J3" s="108"/>
      <c r="K3" s="108"/>
    </row>
    <row r="4" spans="1:11" ht="3.75" customHeight="1">
      <c r="A4" s="3"/>
      <c r="B4" s="3"/>
      <c r="C4" s="3"/>
      <c r="D4" s="3"/>
      <c r="E4" s="3"/>
      <c r="F4" s="3"/>
      <c r="G4" s="3"/>
      <c r="H4" s="3"/>
      <c r="I4" s="3"/>
      <c r="J4" s="3"/>
      <c r="K4" s="3"/>
    </row>
    <row r="5" spans="1:11" ht="8.25" customHeight="1">
      <c r="A5" s="3"/>
      <c r="B5" s="3"/>
      <c r="C5" s="3"/>
      <c r="D5" s="3"/>
      <c r="E5" s="3"/>
      <c r="F5" s="3"/>
      <c r="G5" s="3"/>
      <c r="H5" s="3"/>
      <c r="I5" s="3"/>
      <c r="J5" s="3"/>
      <c r="K5" s="3"/>
    </row>
    <row r="6" spans="1:11" ht="3" customHeight="1">
      <c r="A6" s="3"/>
      <c r="B6" s="3"/>
      <c r="C6" s="3"/>
      <c r="D6" s="3"/>
      <c r="E6" s="3"/>
      <c r="F6" s="3"/>
      <c r="G6" s="3"/>
      <c r="H6" s="3"/>
      <c r="I6" s="3"/>
      <c r="J6" s="3"/>
      <c r="K6" s="3"/>
    </row>
    <row r="7" spans="1:11" ht="15">
      <c r="A7" s="109" t="s">
        <v>45</v>
      </c>
      <c r="B7" s="109"/>
      <c r="C7" s="109"/>
      <c r="D7" s="109"/>
      <c r="E7" s="109"/>
      <c r="F7" s="109"/>
      <c r="G7" s="109"/>
      <c r="H7" s="109"/>
      <c r="I7" s="109"/>
      <c r="J7" s="109"/>
      <c r="K7" s="109"/>
    </row>
    <row r="8" spans="1:11" ht="15.75">
      <c r="A8" s="102" t="s">
        <v>58</v>
      </c>
      <c r="B8" s="102"/>
      <c r="C8" s="102"/>
      <c r="D8" s="102"/>
      <c r="E8" s="102"/>
      <c r="F8" s="102"/>
      <c r="G8" s="102"/>
      <c r="H8" s="102"/>
      <c r="I8" s="102"/>
      <c r="J8" s="102"/>
      <c r="K8" s="102"/>
    </row>
    <row r="9" spans="1:11" ht="15">
      <c r="A9" s="4"/>
      <c r="B9" s="4"/>
      <c r="C9" s="4"/>
      <c r="D9" s="4"/>
      <c r="E9" s="4"/>
      <c r="F9" s="4"/>
      <c r="G9" s="5"/>
      <c r="H9" s="5"/>
      <c r="I9" s="5"/>
      <c r="J9" s="5"/>
      <c r="K9" s="5"/>
    </row>
    <row r="10" spans="1:11" ht="26.25" customHeight="1">
      <c r="A10" s="103" t="s">
        <v>28</v>
      </c>
      <c r="B10" s="103"/>
      <c r="C10" s="103"/>
      <c r="D10" s="104" t="str">
        <f>A8</f>
        <v>Jūras ielas rekonstrukcija (pārbūve) un autostāvvietu būvniecība Liepājā</v>
      </c>
      <c r="E10" s="104"/>
      <c r="F10" s="104"/>
      <c r="G10" s="104"/>
      <c r="H10" s="104"/>
      <c r="I10" s="104"/>
      <c r="J10" s="104"/>
      <c r="K10" s="104"/>
    </row>
    <row r="11" spans="1:11" ht="29.25" customHeight="1">
      <c r="A11" s="103" t="s">
        <v>29</v>
      </c>
      <c r="B11" s="103"/>
      <c r="C11" s="103"/>
      <c r="D11" s="105" t="s">
        <v>62</v>
      </c>
      <c r="E11" s="105"/>
      <c r="F11" s="105"/>
      <c r="G11" s="105"/>
      <c r="H11" s="105"/>
      <c r="I11" s="105"/>
      <c r="J11" s="105"/>
      <c r="K11" s="105"/>
    </row>
    <row r="12" spans="1:11" ht="15">
      <c r="A12" s="110" t="s">
        <v>30</v>
      </c>
      <c r="B12" s="110"/>
      <c r="C12" s="110"/>
      <c r="D12" s="105" t="s">
        <v>19</v>
      </c>
      <c r="E12" s="105"/>
      <c r="F12" s="105"/>
      <c r="G12" s="105"/>
      <c r="H12" s="105"/>
      <c r="I12" s="105"/>
      <c r="J12" s="105"/>
      <c r="K12" s="105"/>
    </row>
    <row r="13" spans="1:11" ht="15">
      <c r="A13" s="3"/>
      <c r="B13" s="3"/>
      <c r="C13" s="3"/>
      <c r="D13" s="3"/>
      <c r="E13" s="6"/>
      <c r="F13" s="6"/>
      <c r="G13" s="110" t="s">
        <v>31</v>
      </c>
      <c r="H13" s="110"/>
      <c r="I13" s="110"/>
      <c r="J13" s="113" t="str">
        <f>$I$37</f>
        <v>2015.01.04.</v>
      </c>
      <c r="K13" s="113"/>
    </row>
    <row r="14" spans="1:11" ht="15">
      <c r="A14" s="7"/>
      <c r="B14" s="7"/>
      <c r="C14" s="7"/>
      <c r="D14" s="1"/>
      <c r="E14" s="1"/>
      <c r="F14" s="1"/>
      <c r="G14" s="1"/>
      <c r="H14" s="1"/>
      <c r="I14" s="1"/>
      <c r="J14" s="1"/>
      <c r="K14" s="1"/>
    </row>
    <row r="15" spans="1:11" ht="15">
      <c r="A15" s="111" t="s">
        <v>32</v>
      </c>
      <c r="B15" s="111"/>
      <c r="C15" s="111" t="s">
        <v>33</v>
      </c>
      <c r="D15" s="111"/>
      <c r="E15" s="111"/>
      <c r="F15" s="111"/>
      <c r="G15" s="111"/>
      <c r="H15" s="112" t="s">
        <v>34</v>
      </c>
      <c r="I15" s="112"/>
      <c r="J15" s="112"/>
      <c r="K15" s="112"/>
    </row>
    <row r="16" spans="1:11" ht="29.25" customHeight="1">
      <c r="A16" s="115">
        <v>1</v>
      </c>
      <c r="B16" s="115"/>
      <c r="C16" s="116" t="s">
        <v>54</v>
      </c>
      <c r="D16" s="116"/>
      <c r="E16" s="116"/>
      <c r="F16" s="116"/>
      <c r="G16" s="116"/>
      <c r="H16" s="117" t="e">
        <f>#REF!</f>
        <v>#REF!</v>
      </c>
      <c r="I16" s="117"/>
      <c r="J16" s="117"/>
      <c r="K16" s="117"/>
    </row>
    <row r="17" spans="1:11" ht="29.25" customHeight="1">
      <c r="A17" s="115">
        <f>A16+1</f>
        <v>2</v>
      </c>
      <c r="B17" s="115"/>
      <c r="C17" s="116" t="s">
        <v>55</v>
      </c>
      <c r="D17" s="116"/>
      <c r="E17" s="116"/>
      <c r="F17" s="116"/>
      <c r="G17" s="116"/>
      <c r="H17" s="117" t="e">
        <f>#REF!</f>
        <v>#REF!</v>
      </c>
      <c r="I17" s="117"/>
      <c r="J17" s="117"/>
      <c r="K17" s="117"/>
    </row>
    <row r="18" spans="1:11" ht="29.25" customHeight="1">
      <c r="A18" s="115">
        <f>A17+1</f>
        <v>3</v>
      </c>
      <c r="B18" s="115"/>
      <c r="C18" s="116" t="s">
        <v>56</v>
      </c>
      <c r="D18" s="116"/>
      <c r="E18" s="116"/>
      <c r="F18" s="116"/>
      <c r="G18" s="116"/>
      <c r="H18" s="117" t="e">
        <f>#REF!</f>
        <v>#REF!</v>
      </c>
      <c r="I18" s="117"/>
      <c r="J18" s="117"/>
      <c r="K18" s="117"/>
    </row>
    <row r="19" spans="1:11" ht="29.25" customHeight="1">
      <c r="A19" s="115">
        <f>A18+1</f>
        <v>4</v>
      </c>
      <c r="B19" s="115"/>
      <c r="C19" s="116" t="s">
        <v>57</v>
      </c>
      <c r="D19" s="116"/>
      <c r="E19" s="116"/>
      <c r="F19" s="116"/>
      <c r="G19" s="116"/>
      <c r="H19" s="117" t="e">
        <f>#REF!</f>
        <v>#REF!</v>
      </c>
      <c r="I19" s="117"/>
      <c r="J19" s="117"/>
      <c r="K19" s="117"/>
    </row>
    <row r="20" spans="1:11" ht="15.75">
      <c r="A20" s="118"/>
      <c r="B20" s="118"/>
      <c r="C20" s="119" t="s">
        <v>35</v>
      </c>
      <c r="D20" s="119"/>
      <c r="E20" s="119"/>
      <c r="F20" s="119"/>
      <c r="G20" s="119"/>
      <c r="H20" s="120" t="e">
        <f>H16+H17+H18+H19</f>
        <v>#REF!</v>
      </c>
      <c r="I20" s="120"/>
      <c r="J20" s="120"/>
      <c r="K20" s="120"/>
    </row>
    <row r="21" spans="1:11" ht="15">
      <c r="A21" s="2" t="s">
        <v>53</v>
      </c>
      <c r="B21" s="2"/>
      <c r="C21" s="2"/>
      <c r="D21" s="2"/>
      <c r="E21" s="2"/>
      <c r="F21" s="2"/>
      <c r="G21" s="8">
        <v>0.025</v>
      </c>
      <c r="H21" s="114" t="e">
        <f>H20*G21</f>
        <v>#REF!</v>
      </c>
      <c r="I21" s="114"/>
      <c r="J21" s="114"/>
      <c r="K21" s="114"/>
    </row>
    <row r="22" spans="1:11" ht="15">
      <c r="A22" s="2" t="s">
        <v>52</v>
      </c>
      <c r="B22" s="2"/>
      <c r="C22" s="2"/>
      <c r="D22" s="2"/>
      <c r="E22" s="2"/>
      <c r="F22" s="2"/>
      <c r="G22" s="8">
        <v>0.05</v>
      </c>
      <c r="H22" s="114" t="e">
        <f>H20*G22</f>
        <v>#REF!</v>
      </c>
      <c r="I22" s="114"/>
      <c r="J22" s="114"/>
      <c r="K22" s="114"/>
    </row>
    <row r="23" spans="1:11" ht="15">
      <c r="A23" s="2" t="s">
        <v>1</v>
      </c>
      <c r="B23" s="2"/>
      <c r="C23" s="2"/>
      <c r="D23" s="2"/>
      <c r="E23" s="2"/>
      <c r="F23" s="2"/>
      <c r="G23" s="8">
        <v>0.2359</v>
      </c>
      <c r="H23" s="114" t="e">
        <f>#REF!</f>
        <v>#REF!</v>
      </c>
      <c r="I23" s="114"/>
      <c r="J23" s="114"/>
      <c r="K23" s="114"/>
    </row>
    <row r="24" spans="1:11" ht="15">
      <c r="A24" s="2" t="s">
        <v>35</v>
      </c>
      <c r="B24" s="2"/>
      <c r="C24" s="2"/>
      <c r="D24" s="2"/>
      <c r="E24" s="2"/>
      <c r="F24" s="2"/>
      <c r="G24" s="8"/>
      <c r="H24" s="114" t="e">
        <f>H20+H21+H22+H23</f>
        <v>#REF!</v>
      </c>
      <c r="I24" s="114"/>
      <c r="J24" s="114"/>
      <c r="K24" s="114"/>
    </row>
    <row r="25" spans="1:11" ht="15">
      <c r="A25" s="2" t="s">
        <v>46</v>
      </c>
      <c r="B25" s="2"/>
      <c r="C25" s="2"/>
      <c r="D25" s="2"/>
      <c r="E25" s="2"/>
      <c r="F25" s="2"/>
      <c r="G25" s="8">
        <v>0.05</v>
      </c>
      <c r="H25" s="114" t="e">
        <f>H24*G25</f>
        <v>#REF!</v>
      </c>
      <c r="I25" s="114"/>
      <c r="J25" s="114"/>
      <c r="K25" s="114"/>
    </row>
    <row r="26" spans="1:11" ht="15">
      <c r="A26" s="2" t="s">
        <v>35</v>
      </c>
      <c r="B26" s="2"/>
      <c r="C26" s="2"/>
      <c r="D26" s="2"/>
      <c r="E26" s="2"/>
      <c r="F26" s="2"/>
      <c r="G26" s="8"/>
      <c r="H26" s="114" t="e">
        <f>H24+H25</f>
        <v>#REF!</v>
      </c>
      <c r="I26" s="114"/>
      <c r="J26" s="114"/>
      <c r="K26" s="114"/>
    </row>
    <row r="27" spans="1:11" ht="15">
      <c r="A27" s="122" t="s">
        <v>36</v>
      </c>
      <c r="B27" s="122"/>
      <c r="C27" s="122"/>
      <c r="D27" s="122"/>
      <c r="E27" s="122"/>
      <c r="F27" s="122"/>
      <c r="G27" s="8">
        <v>0.21</v>
      </c>
      <c r="H27" s="114" t="e">
        <f>(H26)*G27</f>
        <v>#REF!</v>
      </c>
      <c r="I27" s="114"/>
      <c r="J27" s="114"/>
      <c r="K27" s="114"/>
    </row>
    <row r="28" spans="1:11" ht="15.75">
      <c r="A28" s="118"/>
      <c r="B28" s="118"/>
      <c r="C28" s="119" t="s">
        <v>37</v>
      </c>
      <c r="D28" s="119"/>
      <c r="E28" s="119"/>
      <c r="F28" s="119"/>
      <c r="G28" s="119"/>
      <c r="H28" s="120" t="e">
        <f>SUM(H26+H27)</f>
        <v>#REF!</v>
      </c>
      <c r="I28" s="120"/>
      <c r="J28" s="120"/>
      <c r="K28" s="120"/>
    </row>
    <row r="29" spans="1:11" ht="15.75">
      <c r="A29" s="121" t="s">
        <v>47</v>
      </c>
      <c r="B29" s="121"/>
      <c r="C29" s="121"/>
      <c r="D29" s="121"/>
      <c r="E29" s="121"/>
      <c r="F29" s="121"/>
      <c r="G29" s="121"/>
      <c r="H29" s="120"/>
      <c r="I29" s="120"/>
      <c r="J29" s="120"/>
      <c r="K29" s="120"/>
    </row>
    <row r="30" spans="1:11" ht="15.75">
      <c r="A30" s="26" t="s">
        <v>22</v>
      </c>
      <c r="B30" s="26"/>
      <c r="C30" s="26"/>
      <c r="D30" s="26"/>
      <c r="E30" s="26"/>
      <c r="F30" s="17"/>
      <c r="G30" s="8"/>
      <c r="H30" s="120">
        <f>7043.22+0.21*7043.22</f>
        <v>8522.2962</v>
      </c>
      <c r="I30" s="120"/>
      <c r="J30" s="120"/>
      <c r="K30" s="120"/>
    </row>
    <row r="31" spans="1:11" ht="15.75">
      <c r="A31" s="123" t="s">
        <v>23</v>
      </c>
      <c r="B31" s="123"/>
      <c r="C31" s="123"/>
      <c r="D31" s="123"/>
      <c r="E31" s="123"/>
      <c r="F31" s="17"/>
      <c r="G31" s="8"/>
      <c r="H31" s="120">
        <f>1484+0.21*1484</f>
        <v>1795.6399999999999</v>
      </c>
      <c r="I31" s="120"/>
      <c r="J31" s="120"/>
      <c r="K31" s="120"/>
    </row>
    <row r="32" spans="1:11" ht="15.75">
      <c r="A32" s="123" t="s">
        <v>48</v>
      </c>
      <c r="B32" s="123"/>
      <c r="C32" s="123"/>
      <c r="D32" s="123"/>
      <c r="E32" s="123"/>
      <c r="F32" s="17"/>
      <c r="G32" s="8">
        <v>0.015</v>
      </c>
      <c r="H32" s="120" t="e">
        <f>H28*G32</f>
        <v>#REF!</v>
      </c>
      <c r="I32" s="120"/>
      <c r="J32" s="120"/>
      <c r="K32" s="120"/>
    </row>
    <row r="33" spans="1:11" ht="15.75">
      <c r="A33" s="123" t="s">
        <v>21</v>
      </c>
      <c r="B33" s="123"/>
      <c r="C33" s="123"/>
      <c r="D33" s="123"/>
      <c r="E33" s="123"/>
      <c r="F33" s="17"/>
      <c r="G33" s="8">
        <v>0.01</v>
      </c>
      <c r="H33" s="120" t="e">
        <f>H28*G33</f>
        <v>#REF!</v>
      </c>
      <c r="I33" s="120"/>
      <c r="J33" s="120"/>
      <c r="K33" s="120"/>
    </row>
    <row r="34" spans="1:11" ht="15.75">
      <c r="A34" s="124" t="s">
        <v>49</v>
      </c>
      <c r="B34" s="124"/>
      <c r="C34" s="124"/>
      <c r="D34" s="124"/>
      <c r="E34" s="124"/>
      <c r="F34" s="124"/>
      <c r="G34" s="124"/>
      <c r="H34" s="125" t="e">
        <f>H28+H32+H33+H31+H30</f>
        <v>#REF!</v>
      </c>
      <c r="I34" s="125"/>
      <c r="J34" s="125"/>
      <c r="K34" s="125"/>
    </row>
    <row r="35" spans="1:11" ht="15.75">
      <c r="A35" s="9"/>
      <c r="B35" s="9"/>
      <c r="C35" s="9"/>
      <c r="D35" s="9"/>
      <c r="E35" s="9"/>
      <c r="F35" s="9"/>
      <c r="G35" s="9"/>
      <c r="H35" s="10"/>
      <c r="I35" s="10"/>
      <c r="J35" s="10"/>
      <c r="K35" s="10"/>
    </row>
    <row r="36" spans="1:11" ht="15">
      <c r="A36" s="11"/>
      <c r="B36" s="11"/>
      <c r="C36" s="12"/>
      <c r="D36" s="12"/>
      <c r="E36" s="12"/>
      <c r="F36" s="12"/>
      <c r="G36" s="13"/>
      <c r="H36" s="13"/>
      <c r="I36" s="13"/>
      <c r="J36" s="13"/>
      <c r="K36" s="13"/>
    </row>
    <row r="37" spans="1:11" ht="15">
      <c r="A37" s="128" t="s">
        <v>38</v>
      </c>
      <c r="B37" s="128"/>
      <c r="C37" s="129" t="s">
        <v>39</v>
      </c>
      <c r="D37" s="129"/>
      <c r="E37" s="129" t="s">
        <v>0</v>
      </c>
      <c r="F37" s="129"/>
      <c r="G37" s="129"/>
      <c r="H37" s="129"/>
      <c r="I37" s="130" t="s">
        <v>63</v>
      </c>
      <c r="J37" s="130"/>
      <c r="K37" s="130"/>
    </row>
    <row r="38" spans="1:11" ht="15">
      <c r="A38" s="126"/>
      <c r="B38" s="126"/>
      <c r="C38" s="127" t="s">
        <v>40</v>
      </c>
      <c r="D38" s="127"/>
      <c r="E38" s="127" t="s">
        <v>41</v>
      </c>
      <c r="F38" s="127"/>
      <c r="G38" s="127"/>
      <c r="H38" s="127"/>
      <c r="I38" s="127" t="s">
        <v>42</v>
      </c>
      <c r="J38" s="127"/>
      <c r="K38" s="127"/>
    </row>
    <row r="39" spans="1:11" ht="15">
      <c r="A39" s="14"/>
      <c r="B39" s="14"/>
      <c r="C39" s="15"/>
      <c r="D39" s="16"/>
      <c r="E39" s="16"/>
      <c r="F39" s="16"/>
      <c r="G39" s="16"/>
      <c r="H39" s="16"/>
      <c r="I39" s="16"/>
      <c r="J39" s="16"/>
      <c r="K39" s="16"/>
    </row>
    <row r="40" spans="1:11" ht="15">
      <c r="A40" s="11"/>
      <c r="B40" s="11"/>
      <c r="C40" s="12"/>
      <c r="D40" s="12"/>
      <c r="E40" s="12"/>
      <c r="F40" s="12"/>
      <c r="G40" s="13"/>
      <c r="H40" s="13"/>
      <c r="I40" s="13"/>
      <c r="J40" s="13"/>
      <c r="K40" s="13"/>
    </row>
    <row r="41" spans="1:11" ht="15">
      <c r="A41" s="128" t="s">
        <v>43</v>
      </c>
      <c r="B41" s="128"/>
      <c r="C41" s="129" t="s">
        <v>39</v>
      </c>
      <c r="D41" s="129"/>
      <c r="E41" s="129" t="s">
        <v>24</v>
      </c>
      <c r="F41" s="129"/>
      <c r="G41" s="129"/>
      <c r="H41" s="129"/>
      <c r="I41" s="130" t="s">
        <v>63</v>
      </c>
      <c r="J41" s="130"/>
      <c r="K41" s="130"/>
    </row>
    <row r="42" spans="1:11" ht="15">
      <c r="A42" s="126"/>
      <c r="B42" s="126"/>
      <c r="C42" s="127" t="s">
        <v>40</v>
      </c>
      <c r="D42" s="127"/>
      <c r="E42" s="131" t="s">
        <v>18</v>
      </c>
      <c r="F42" s="131"/>
      <c r="G42" s="131"/>
      <c r="H42" s="131"/>
      <c r="I42" s="127" t="s">
        <v>42</v>
      </c>
      <c r="J42" s="127"/>
      <c r="K42" s="127"/>
    </row>
    <row r="43" spans="1:11" ht="15">
      <c r="A43" s="11"/>
      <c r="B43" s="11"/>
      <c r="C43" s="12"/>
      <c r="D43" s="12"/>
      <c r="E43" s="12"/>
      <c r="F43" s="12"/>
      <c r="G43" s="13"/>
      <c r="H43" s="13"/>
      <c r="I43" s="13"/>
      <c r="J43" s="13"/>
      <c r="K43" s="13"/>
    </row>
    <row r="44" spans="1:11" ht="15">
      <c r="A44" s="11"/>
      <c r="B44" s="11"/>
      <c r="C44" s="12"/>
      <c r="D44" s="12"/>
      <c r="E44" s="12"/>
      <c r="F44" s="12"/>
      <c r="G44" s="13"/>
      <c r="H44" s="13"/>
      <c r="I44" s="13"/>
      <c r="J44" s="13"/>
      <c r="K44" s="13"/>
    </row>
    <row r="45" spans="1:11" ht="15">
      <c r="A45" s="132" t="s">
        <v>44</v>
      </c>
      <c r="B45" s="132"/>
      <c r="C45" s="129" t="s">
        <v>39</v>
      </c>
      <c r="D45" s="129"/>
      <c r="E45" s="129" t="s">
        <v>24</v>
      </c>
      <c r="F45" s="129"/>
      <c r="G45" s="129"/>
      <c r="H45" s="129"/>
      <c r="I45" s="130" t="s">
        <v>63</v>
      </c>
      <c r="J45" s="130"/>
      <c r="K45" s="130"/>
    </row>
    <row r="46" spans="1:11" ht="15">
      <c r="A46" s="132"/>
      <c r="B46" s="132"/>
      <c r="C46" s="127" t="s">
        <v>40</v>
      </c>
      <c r="D46" s="127"/>
      <c r="E46" s="131" t="s">
        <v>18</v>
      </c>
      <c r="F46" s="131"/>
      <c r="G46" s="131"/>
      <c r="H46" s="131"/>
      <c r="I46" s="127" t="s">
        <v>42</v>
      </c>
      <c r="J46" s="127"/>
      <c r="K46" s="127"/>
    </row>
  </sheetData>
  <sheetProtection/>
  <mergeCells count="76">
    <mergeCell ref="A45:B46"/>
    <mergeCell ref="C45:D45"/>
    <mergeCell ref="E45:H45"/>
    <mergeCell ref="I45:K45"/>
    <mergeCell ref="C46:D46"/>
    <mergeCell ref="E46:H46"/>
    <mergeCell ref="I46:K46"/>
    <mergeCell ref="A42:B42"/>
    <mergeCell ref="C42:D42"/>
    <mergeCell ref="E42:H42"/>
    <mergeCell ref="I42:K42"/>
    <mergeCell ref="A41:B41"/>
    <mergeCell ref="C41:D41"/>
    <mergeCell ref="E41:H41"/>
    <mergeCell ref="I41:K41"/>
    <mergeCell ref="A38:B38"/>
    <mergeCell ref="C38:D38"/>
    <mergeCell ref="E38:H38"/>
    <mergeCell ref="I38:K38"/>
    <mergeCell ref="A37:B37"/>
    <mergeCell ref="C37:D37"/>
    <mergeCell ref="E37:H37"/>
    <mergeCell ref="I37:K37"/>
    <mergeCell ref="H27:K27"/>
    <mergeCell ref="A33:E33"/>
    <mergeCell ref="H33:K33"/>
    <mergeCell ref="A34:G34"/>
    <mergeCell ref="H34:K34"/>
    <mergeCell ref="H30:K30"/>
    <mergeCell ref="A31:E31"/>
    <mergeCell ref="H31:K31"/>
    <mergeCell ref="A32:E32"/>
    <mergeCell ref="H32:K32"/>
    <mergeCell ref="A28:B28"/>
    <mergeCell ref="C28:G28"/>
    <mergeCell ref="H28:K28"/>
    <mergeCell ref="H24:K24"/>
    <mergeCell ref="H23:K23"/>
    <mergeCell ref="A29:G29"/>
    <mergeCell ref="H29:K29"/>
    <mergeCell ref="H25:K25"/>
    <mergeCell ref="H26:K26"/>
    <mergeCell ref="A27:F27"/>
    <mergeCell ref="H17:K17"/>
    <mergeCell ref="A18:B18"/>
    <mergeCell ref="A20:B20"/>
    <mergeCell ref="C20:G20"/>
    <mergeCell ref="H20:K20"/>
    <mergeCell ref="C18:G18"/>
    <mergeCell ref="H18:K18"/>
    <mergeCell ref="H21:K21"/>
    <mergeCell ref="H22:K22"/>
    <mergeCell ref="A16:B16"/>
    <mergeCell ref="C16:G16"/>
    <mergeCell ref="H16:K16"/>
    <mergeCell ref="A19:B19"/>
    <mergeCell ref="C19:G19"/>
    <mergeCell ref="H19:K19"/>
    <mergeCell ref="A17:B17"/>
    <mergeCell ref="C17:G17"/>
    <mergeCell ref="A12:C12"/>
    <mergeCell ref="D12:K12"/>
    <mergeCell ref="A15:B15"/>
    <mergeCell ref="C15:G15"/>
    <mergeCell ref="H15:K15"/>
    <mergeCell ref="G13:I13"/>
    <mergeCell ref="J13:K13"/>
    <mergeCell ref="A8:K8"/>
    <mergeCell ref="A10:C10"/>
    <mergeCell ref="D10:K10"/>
    <mergeCell ref="A11:C11"/>
    <mergeCell ref="D11:K11"/>
    <mergeCell ref="H1:K1"/>
    <mergeCell ref="H2:K2"/>
    <mergeCell ref="H3:K3"/>
    <mergeCell ref="A7:K7"/>
  </mergeCells>
  <printOptions/>
  <pageMargins left="0.7480314960629921" right="0.7480314960629921" top="0.1968503937007874"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I23" sqref="I23"/>
    </sheetView>
  </sheetViews>
  <sheetFormatPr defaultColWidth="9.140625" defaultRowHeight="15"/>
  <cols>
    <col min="2" max="2" width="4.28125" style="0" customWidth="1"/>
    <col min="6" max="6" width="7.7109375" style="0" customWidth="1"/>
    <col min="7" max="7" width="8.140625" style="0" customWidth="1"/>
    <col min="10" max="10" width="3.8515625" style="0" customWidth="1"/>
    <col min="11" max="11" width="6.421875" style="0" customWidth="1"/>
  </cols>
  <sheetData>
    <row r="1" spans="1:11" ht="15">
      <c r="A1" s="3"/>
      <c r="B1" s="3"/>
      <c r="C1" s="3"/>
      <c r="D1" s="3"/>
      <c r="E1" s="3"/>
      <c r="F1" s="3"/>
      <c r="G1" s="3"/>
      <c r="H1" s="107" t="s">
        <v>25</v>
      </c>
      <c r="I1" s="107"/>
      <c r="J1" s="107"/>
      <c r="K1" s="107"/>
    </row>
    <row r="2" spans="1:11" ht="22.5" customHeight="1">
      <c r="A2" s="3"/>
      <c r="B2" s="3"/>
      <c r="C2" s="3"/>
      <c r="D2" s="3"/>
      <c r="E2" s="3"/>
      <c r="F2" s="3"/>
      <c r="G2" s="3"/>
      <c r="H2" s="107" t="s">
        <v>26</v>
      </c>
      <c r="I2" s="107"/>
      <c r="J2" s="107"/>
      <c r="K2" s="107"/>
    </row>
    <row r="3" spans="1:11" ht="27.75" customHeight="1">
      <c r="A3" s="3"/>
      <c r="B3" s="3"/>
      <c r="C3" s="3"/>
      <c r="D3" s="3"/>
      <c r="E3" s="3"/>
      <c r="F3" s="3"/>
      <c r="G3" s="3"/>
      <c r="H3" s="108" t="s">
        <v>27</v>
      </c>
      <c r="I3" s="108"/>
      <c r="J3" s="108"/>
      <c r="K3" s="108"/>
    </row>
    <row r="4" spans="1:11" ht="15">
      <c r="A4" s="3"/>
      <c r="B4" s="3"/>
      <c r="C4" s="3"/>
      <c r="D4" s="3"/>
      <c r="E4" s="3"/>
      <c r="F4" s="3"/>
      <c r="G4" s="3"/>
      <c r="H4" s="3"/>
      <c r="I4" s="3"/>
      <c r="J4" s="3"/>
      <c r="K4" s="3"/>
    </row>
    <row r="5" spans="1:11" ht="15">
      <c r="A5" s="144" t="s">
        <v>64</v>
      </c>
      <c r="B5" s="144"/>
      <c r="C5" s="144"/>
      <c r="D5" s="144"/>
      <c r="E5" s="144"/>
      <c r="F5" s="144"/>
      <c r="G5" s="144"/>
      <c r="H5" s="144"/>
      <c r="I5" s="144"/>
      <c r="J5" s="144"/>
      <c r="K5" s="144"/>
    </row>
    <row r="6" spans="1:15" ht="39" customHeight="1">
      <c r="A6" s="145" t="s">
        <v>92</v>
      </c>
      <c r="B6" s="145"/>
      <c r="C6" s="145"/>
      <c r="D6" s="145"/>
      <c r="E6" s="145"/>
      <c r="F6" s="145"/>
      <c r="G6" s="145"/>
      <c r="H6" s="145"/>
      <c r="I6" s="145"/>
      <c r="J6" s="145"/>
      <c r="K6" s="145"/>
      <c r="L6" s="67"/>
      <c r="M6" s="67"/>
      <c r="N6" s="67"/>
      <c r="O6" s="67"/>
    </row>
    <row r="7" spans="1:11" ht="15">
      <c r="A7" s="4"/>
      <c r="B7" s="4"/>
      <c r="C7" s="4"/>
      <c r="D7" s="4"/>
      <c r="E7" s="4"/>
      <c r="F7" s="4"/>
      <c r="G7" s="5"/>
      <c r="H7" s="5"/>
      <c r="I7" s="5"/>
      <c r="J7" s="5"/>
      <c r="K7" s="5"/>
    </row>
    <row r="8" spans="1:11" ht="31.5" customHeight="1">
      <c r="A8" s="103" t="s">
        <v>76</v>
      </c>
      <c r="B8" s="103"/>
      <c r="C8" s="103"/>
      <c r="D8" s="194" t="str">
        <f>A6</f>
        <v>Operatīvās transporta nobrauktuves izbūve Bernātu dabas parkā</v>
      </c>
      <c r="E8" s="194"/>
      <c r="F8" s="194"/>
      <c r="G8" s="194"/>
      <c r="H8" s="194"/>
      <c r="I8" s="194"/>
      <c r="J8" s="194"/>
      <c r="K8" s="194"/>
    </row>
    <row r="9" spans="1:11" ht="31.5" customHeight="1">
      <c r="A9" s="103" t="s">
        <v>28</v>
      </c>
      <c r="B9" s="103"/>
      <c r="C9" s="103"/>
      <c r="D9" s="194" t="s">
        <v>93</v>
      </c>
      <c r="E9" s="194"/>
      <c r="F9" s="194"/>
      <c r="G9" s="194"/>
      <c r="H9" s="194"/>
      <c r="I9" s="194"/>
      <c r="J9" s="194"/>
      <c r="K9" s="194"/>
    </row>
    <row r="10" spans="1:11" ht="64.5" customHeight="1">
      <c r="A10" s="103" t="s">
        <v>65</v>
      </c>
      <c r="B10" s="103"/>
      <c r="C10" s="103"/>
      <c r="D10" s="103" t="s">
        <v>94</v>
      </c>
      <c r="E10" s="103"/>
      <c r="F10" s="103"/>
      <c r="G10" s="103"/>
      <c r="H10" s="103"/>
      <c r="I10" s="103"/>
      <c r="J10" s="103"/>
      <c r="K10" s="103"/>
    </row>
    <row r="11" spans="1:11" ht="15">
      <c r="A11" s="110" t="s">
        <v>30</v>
      </c>
      <c r="B11" s="110"/>
      <c r="C11" s="110"/>
      <c r="D11" s="103" t="s">
        <v>95</v>
      </c>
      <c r="E11" s="103"/>
      <c r="F11" s="103"/>
      <c r="G11" s="103"/>
      <c r="H11" s="103"/>
      <c r="I11" s="103"/>
      <c r="J11" s="103"/>
      <c r="K11" s="103"/>
    </row>
    <row r="12" spans="1:11" ht="15">
      <c r="A12" s="3"/>
      <c r="B12" s="3"/>
      <c r="C12" s="3"/>
      <c r="D12" s="3"/>
      <c r="E12" s="16"/>
      <c r="F12" s="16"/>
      <c r="G12" s="16"/>
      <c r="H12" s="16"/>
      <c r="I12" s="16"/>
      <c r="J12" s="16"/>
      <c r="K12" s="16"/>
    </row>
    <row r="13" spans="1:11" ht="15">
      <c r="A13" s="7"/>
      <c r="B13" s="7"/>
      <c r="C13" s="7"/>
      <c r="D13" s="1"/>
      <c r="E13" s="1"/>
      <c r="F13" s="1"/>
      <c r="G13" s="1"/>
      <c r="H13" s="1"/>
      <c r="I13" s="1"/>
      <c r="J13" s="1"/>
      <c r="K13" s="1"/>
    </row>
    <row r="14" spans="1:11" ht="15">
      <c r="A14" s="111" t="s">
        <v>32</v>
      </c>
      <c r="B14" s="111"/>
      <c r="C14" s="111" t="s">
        <v>33</v>
      </c>
      <c r="D14" s="111"/>
      <c r="E14" s="111"/>
      <c r="F14" s="111"/>
      <c r="G14" s="111"/>
      <c r="H14" s="112" t="s">
        <v>34</v>
      </c>
      <c r="I14" s="112"/>
      <c r="J14" s="112"/>
      <c r="K14" s="112"/>
    </row>
    <row r="15" spans="1:11" ht="57.75" customHeight="1">
      <c r="A15" s="115">
        <v>1</v>
      </c>
      <c r="B15" s="115"/>
      <c r="C15" s="116" t="str">
        <f>D8</f>
        <v>Operatīvās transporta nobrauktuves izbūve Bernātu dabas parkā</v>
      </c>
      <c r="D15" s="116"/>
      <c r="E15" s="116"/>
      <c r="F15" s="116"/>
      <c r="G15" s="116"/>
      <c r="H15" s="139">
        <f>'Kopsavilkuma aprēķins'!G19</f>
        <v>0</v>
      </c>
      <c r="I15" s="140"/>
      <c r="J15" s="140"/>
      <c r="K15" s="141"/>
    </row>
    <row r="16" spans="1:11" ht="15">
      <c r="A16" s="64"/>
      <c r="B16" s="64"/>
      <c r="C16" s="134"/>
      <c r="D16" s="134"/>
      <c r="E16" s="134"/>
      <c r="F16" s="134"/>
      <c r="G16" s="134"/>
      <c r="H16" s="135"/>
      <c r="I16" s="135"/>
      <c r="J16" s="135"/>
      <c r="K16" s="135"/>
    </row>
    <row r="17" spans="1:11" ht="15">
      <c r="A17" s="136" t="s">
        <v>36</v>
      </c>
      <c r="B17" s="136"/>
      <c r="C17" s="136"/>
      <c r="D17" s="136"/>
      <c r="E17" s="136"/>
      <c r="F17" s="136"/>
      <c r="G17" s="8" t="s">
        <v>86</v>
      </c>
      <c r="H17" s="114"/>
      <c r="I17" s="114"/>
      <c r="J17" s="114"/>
      <c r="K17" s="114"/>
    </row>
    <row r="18" spans="1:11" ht="15.75">
      <c r="A18" s="137"/>
      <c r="B18" s="137"/>
      <c r="C18" s="138" t="s">
        <v>35</v>
      </c>
      <c r="D18" s="138"/>
      <c r="E18" s="138"/>
      <c r="F18" s="138"/>
      <c r="G18" s="138"/>
      <c r="H18" s="143">
        <f>H15+H17</f>
        <v>0</v>
      </c>
      <c r="I18" s="143"/>
      <c r="J18" s="143"/>
      <c r="K18" s="143"/>
    </row>
    <row r="19" spans="1:11" ht="15">
      <c r="A19" s="11"/>
      <c r="B19" s="11"/>
      <c r="C19" s="12"/>
      <c r="D19" s="12"/>
      <c r="E19" s="12"/>
      <c r="F19" s="12"/>
      <c r="G19" s="13"/>
      <c r="H19" s="13"/>
      <c r="I19" s="13"/>
      <c r="J19" s="13"/>
      <c r="K19" s="13"/>
    </row>
    <row r="20" spans="1:11" ht="15">
      <c r="A20" s="128" t="s">
        <v>38</v>
      </c>
      <c r="B20" s="128"/>
      <c r="C20" s="133"/>
      <c r="D20" s="133"/>
      <c r="E20" s="133"/>
      <c r="F20" s="133"/>
      <c r="G20" s="133"/>
      <c r="H20" s="133"/>
      <c r="I20" s="130"/>
      <c r="J20" s="130"/>
      <c r="K20" s="130"/>
    </row>
    <row r="21" spans="1:11" ht="15">
      <c r="A21" s="126"/>
      <c r="B21" s="126"/>
      <c r="C21" s="142" t="s">
        <v>79</v>
      </c>
      <c r="D21" s="142"/>
      <c r="E21" s="142"/>
      <c r="F21" s="142"/>
      <c r="G21" s="142"/>
      <c r="H21" s="142"/>
      <c r="I21" s="127"/>
      <c r="J21" s="127"/>
      <c r="K21" s="65"/>
    </row>
    <row r="22" spans="1:11" ht="15">
      <c r="A22" s="14"/>
      <c r="B22" s="14"/>
      <c r="C22" s="15"/>
      <c r="D22" s="16"/>
      <c r="E22" s="16"/>
      <c r="F22" s="16"/>
      <c r="G22" s="16"/>
      <c r="H22" s="16"/>
      <c r="I22" s="16"/>
      <c r="J22" s="16"/>
      <c r="K22" s="16"/>
    </row>
    <row r="23" spans="1:11" ht="15">
      <c r="A23" s="11"/>
      <c r="B23" s="11"/>
      <c r="C23" s="12"/>
      <c r="D23" s="12"/>
      <c r="E23" s="12"/>
      <c r="F23" s="12"/>
      <c r="G23" s="13"/>
      <c r="H23" s="13"/>
      <c r="I23" s="13"/>
      <c r="J23" s="13"/>
      <c r="K23" s="13"/>
    </row>
    <row r="24" spans="1:11" ht="15">
      <c r="A24" s="128" t="s">
        <v>77</v>
      </c>
      <c r="B24" s="128"/>
      <c r="C24" s="133"/>
      <c r="D24" s="133"/>
      <c r="E24" s="129"/>
      <c r="F24" s="129"/>
      <c r="G24" s="129"/>
      <c r="H24" s="129"/>
      <c r="I24" s="130"/>
      <c r="J24" s="130"/>
      <c r="K24" s="130"/>
    </row>
    <row r="25" spans="1:11" ht="15">
      <c r="A25" s="126"/>
      <c r="B25" s="126"/>
      <c r="C25" s="127"/>
      <c r="D25" s="127"/>
      <c r="E25" s="131"/>
      <c r="F25" s="131"/>
      <c r="G25" s="131"/>
      <c r="H25" s="131"/>
      <c r="I25" s="127"/>
      <c r="J25" s="127"/>
      <c r="K25" s="65"/>
    </row>
    <row r="26" spans="1:11" ht="15">
      <c r="A26" s="11"/>
      <c r="B26" s="11"/>
      <c r="C26" s="12"/>
      <c r="D26" s="12"/>
      <c r="E26" s="66"/>
      <c r="F26" s="66"/>
      <c r="G26" s="58"/>
      <c r="H26" s="58"/>
      <c r="I26" s="13"/>
      <c r="J26" s="13"/>
      <c r="K26" s="13"/>
    </row>
    <row r="27" spans="1:11" ht="15">
      <c r="A27" s="80" t="s">
        <v>78</v>
      </c>
      <c r="B27" s="80"/>
      <c r="C27" s="12"/>
      <c r="D27" s="12"/>
      <c r="E27" s="12"/>
      <c r="F27" s="12"/>
      <c r="G27" s="13"/>
      <c r="H27" s="13"/>
      <c r="I27" s="13"/>
      <c r="J27" s="13"/>
      <c r="K27" s="13"/>
    </row>
    <row r="28" spans="1:11" ht="15">
      <c r="A28" s="80"/>
      <c r="B28" s="80"/>
      <c r="C28" s="12"/>
      <c r="D28" s="12"/>
      <c r="E28" s="12"/>
      <c r="F28" s="12"/>
      <c r="G28" s="13"/>
      <c r="H28" s="13"/>
      <c r="I28" s="13"/>
      <c r="J28" s="13"/>
      <c r="K28" s="13"/>
    </row>
  </sheetData>
  <sheetProtection/>
  <mergeCells count="40">
    <mergeCell ref="H18:K18"/>
    <mergeCell ref="A9:C9"/>
    <mergeCell ref="D9:K9"/>
    <mergeCell ref="H1:K1"/>
    <mergeCell ref="H2:K2"/>
    <mergeCell ref="H3:K3"/>
    <mergeCell ref="A5:K5"/>
    <mergeCell ref="A6:K6"/>
    <mergeCell ref="A8:C8"/>
    <mergeCell ref="D8:K8"/>
    <mergeCell ref="A10:C10"/>
    <mergeCell ref="A11:C11"/>
    <mergeCell ref="D11:K11"/>
    <mergeCell ref="D10:K10"/>
    <mergeCell ref="A14:B14"/>
    <mergeCell ref="C14:G14"/>
    <mergeCell ref="H14:K14"/>
    <mergeCell ref="A15:B15"/>
    <mergeCell ref="C15:G15"/>
    <mergeCell ref="H15:K15"/>
    <mergeCell ref="E24:H24"/>
    <mergeCell ref="I24:K24"/>
    <mergeCell ref="C16:G16"/>
    <mergeCell ref="H16:K16"/>
    <mergeCell ref="A17:F17"/>
    <mergeCell ref="H17:K17"/>
    <mergeCell ref="A18:B18"/>
    <mergeCell ref="C18:G18"/>
    <mergeCell ref="C20:H20"/>
    <mergeCell ref="C21:H21"/>
    <mergeCell ref="A25:B25"/>
    <mergeCell ref="C25:D25"/>
    <mergeCell ref="E25:H25"/>
    <mergeCell ref="I25:J25"/>
    <mergeCell ref="A20:B20"/>
    <mergeCell ref="I20:K20"/>
    <mergeCell ref="A21:B21"/>
    <mergeCell ref="I21:J21"/>
    <mergeCell ref="A24:B24"/>
    <mergeCell ref="C24:D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9"/>
  <sheetViews>
    <sheetView view="pageBreakPreview" zoomScaleSheetLayoutView="100" zoomScalePageLayoutView="0" workbookViewId="0" topLeftCell="A1">
      <selection activeCell="I18" sqref="I18"/>
    </sheetView>
  </sheetViews>
  <sheetFormatPr defaultColWidth="9.140625" defaultRowHeight="15"/>
  <cols>
    <col min="3" max="3" width="4.7109375" style="0" customWidth="1"/>
    <col min="5" max="5" width="14.7109375" style="0" customWidth="1"/>
    <col min="6" max="6" width="15.28125" style="0" customWidth="1"/>
    <col min="7" max="8" width="10.28125" style="0" customWidth="1"/>
    <col min="9" max="9" width="17.28125" style="0" customWidth="1"/>
    <col min="10" max="10" width="11.28125" style="0" customWidth="1"/>
    <col min="11" max="11" width="9.140625" style="0" customWidth="1"/>
  </cols>
  <sheetData>
    <row r="1" spans="1:11" ht="41.25" customHeight="1">
      <c r="A1" s="145" t="str">
        <f>Koptāme!A6</f>
        <v>Operatīvās transporta nobrauktuves izbūve Bernātu dabas parkā</v>
      </c>
      <c r="B1" s="145"/>
      <c r="C1" s="145"/>
      <c r="D1" s="145"/>
      <c r="E1" s="145"/>
      <c r="F1" s="145"/>
      <c r="G1" s="145"/>
      <c r="H1" s="145"/>
      <c r="I1" s="145"/>
      <c r="J1" s="145"/>
      <c r="K1" s="145"/>
    </row>
    <row r="2" spans="1:11" ht="15.75">
      <c r="A2" s="151" t="s">
        <v>66</v>
      </c>
      <c r="B2" s="151"/>
      <c r="C2" s="151"/>
      <c r="D2" s="151"/>
      <c r="E2" s="151"/>
      <c r="F2" s="151"/>
      <c r="G2" s="151"/>
      <c r="H2" s="151"/>
      <c r="I2" s="151"/>
      <c r="J2" s="151"/>
      <c r="K2" s="151"/>
    </row>
    <row r="3" spans="1:11" ht="35.25" customHeight="1">
      <c r="A3" s="153" t="s">
        <v>33</v>
      </c>
      <c r="B3" s="153"/>
      <c r="C3" s="153"/>
      <c r="D3" s="195" t="str">
        <f>Koptāme!D8</f>
        <v>Operatīvās transporta nobrauktuves izbūve Bernātu dabas parkā</v>
      </c>
      <c r="E3" s="195"/>
      <c r="F3" s="195"/>
      <c r="G3" s="195"/>
      <c r="H3" s="195"/>
      <c r="I3" s="195"/>
      <c r="J3" s="195"/>
      <c r="K3" s="195"/>
    </row>
    <row r="4" spans="1:11" ht="35.25" customHeight="1">
      <c r="A4" s="153" t="s">
        <v>50</v>
      </c>
      <c r="B4" s="153"/>
      <c r="C4" s="153"/>
      <c r="D4" s="195" t="str">
        <f>Koptāme!D9</f>
        <v>Operatīvā transporta nobrauktuve</v>
      </c>
      <c r="E4" s="195"/>
      <c r="F4" s="195"/>
      <c r="G4" s="195"/>
      <c r="H4" s="195"/>
      <c r="I4" s="195"/>
      <c r="J4" s="195"/>
      <c r="K4" s="195"/>
    </row>
    <row r="5" spans="1:11" ht="60" customHeight="1">
      <c r="A5" s="153" t="s">
        <v>51</v>
      </c>
      <c r="B5" s="153"/>
      <c r="C5" s="153"/>
      <c r="D5" s="196" t="str">
        <f>Koptāme!D10</f>
        <v>Nīcas pagasts, Nīcas novads, Zemes vienības kad. apz.:
 6478 0080 609 (“Piejūras parks”)
 6478 0080 306 (“Baltijas jūras tauvas josla”)
 6478 0080 305 (“Dzintariņš - Baltijas jūra”)</v>
      </c>
      <c r="E5" s="196"/>
      <c r="F5" s="196"/>
      <c r="G5" s="196"/>
      <c r="H5" s="196"/>
      <c r="I5" s="196"/>
      <c r="J5" s="196"/>
      <c r="K5" s="196"/>
    </row>
    <row r="6" spans="1:11" ht="15" customHeight="1">
      <c r="A6" s="155" t="s">
        <v>30</v>
      </c>
      <c r="B6" s="155"/>
      <c r="C6" s="155"/>
      <c r="D6" s="195" t="str">
        <f>Koptāme!D11</f>
        <v>NND/2020/03</v>
      </c>
      <c r="E6" s="195"/>
      <c r="F6" s="197"/>
      <c r="G6" s="195"/>
      <c r="H6" s="195"/>
      <c r="I6" s="195"/>
      <c r="J6" s="195"/>
      <c r="K6" s="195"/>
    </row>
    <row r="7" spans="1:11" ht="15" customHeight="1">
      <c r="A7" s="85"/>
      <c r="B7" s="85"/>
      <c r="C7" s="85"/>
      <c r="D7" s="86"/>
      <c r="E7" s="86"/>
      <c r="F7" s="87"/>
      <c r="G7" s="86"/>
      <c r="H7" s="86"/>
      <c r="I7" s="86"/>
      <c r="J7" s="86"/>
      <c r="K7" s="86"/>
    </row>
    <row r="8" spans="1:11" ht="15" customHeight="1">
      <c r="A8" s="74"/>
      <c r="B8" s="74"/>
      <c r="C8" s="74"/>
      <c r="D8" s="156" t="s">
        <v>80</v>
      </c>
      <c r="E8" s="156"/>
      <c r="F8" s="84"/>
      <c r="G8" s="74"/>
      <c r="H8" s="74"/>
      <c r="I8" s="74"/>
      <c r="J8" s="74"/>
      <c r="K8" s="74"/>
    </row>
    <row r="9" spans="1:11" ht="15" customHeight="1">
      <c r="A9" s="74"/>
      <c r="B9" s="74"/>
      <c r="C9" s="74"/>
      <c r="D9" s="157" t="s">
        <v>81</v>
      </c>
      <c r="E9" s="157"/>
      <c r="F9" s="83"/>
      <c r="G9" s="74"/>
      <c r="H9" s="74"/>
      <c r="I9" s="74"/>
      <c r="J9" s="74"/>
      <c r="K9" s="74"/>
    </row>
    <row r="10" spans="1:11" ht="15">
      <c r="A10" s="81"/>
      <c r="B10" s="81"/>
      <c r="C10" s="81"/>
      <c r="D10" s="81"/>
      <c r="E10" s="81"/>
      <c r="F10" s="81"/>
      <c r="G10" s="82"/>
      <c r="H10" s="82"/>
      <c r="I10" s="82"/>
      <c r="J10" s="82"/>
      <c r="K10" s="82"/>
    </row>
    <row r="11" spans="1:11" ht="15" customHeight="1">
      <c r="A11" s="146" t="s">
        <v>67</v>
      </c>
      <c r="B11" s="158" t="s">
        <v>68</v>
      </c>
      <c r="C11" s="160" t="s">
        <v>69</v>
      </c>
      <c r="D11" s="161"/>
      <c r="E11" s="161"/>
      <c r="F11" s="162"/>
      <c r="G11" s="146" t="s">
        <v>70</v>
      </c>
      <c r="H11" s="166" t="s">
        <v>71</v>
      </c>
      <c r="I11" s="167"/>
      <c r="J11" s="168"/>
      <c r="K11" s="146" t="s">
        <v>72</v>
      </c>
    </row>
    <row r="12" spans="1:11" ht="25.5">
      <c r="A12" s="147"/>
      <c r="B12" s="159"/>
      <c r="C12" s="163"/>
      <c r="D12" s="164"/>
      <c r="E12" s="164"/>
      <c r="F12" s="165"/>
      <c r="G12" s="147"/>
      <c r="H12" s="68" t="s">
        <v>73</v>
      </c>
      <c r="I12" s="68" t="s">
        <v>74</v>
      </c>
      <c r="J12" s="68" t="s">
        <v>75</v>
      </c>
      <c r="K12" s="147"/>
    </row>
    <row r="13" spans="1:11" ht="15.75" customHeight="1">
      <c r="A13" s="69">
        <v>1</v>
      </c>
      <c r="B13" s="70" t="s">
        <v>162</v>
      </c>
      <c r="C13" s="154" t="s">
        <v>97</v>
      </c>
      <c r="D13" s="154" t="e">
        <v>#REF!</v>
      </c>
      <c r="E13" s="154" t="e">
        <v>#REF!</v>
      </c>
      <c r="F13" s="154" t="e">
        <v>#REF!</v>
      </c>
      <c r="G13" s="71">
        <f>H13+I13+J13</f>
        <v>0</v>
      </c>
      <c r="H13" s="71">
        <f>'Lokālā tāme_Nr.1'!L33</f>
        <v>0</v>
      </c>
      <c r="I13" s="71">
        <f>'Lokālā tāme_Nr.1'!M33</f>
        <v>0</v>
      </c>
      <c r="J13" s="71">
        <f>'Lokālā tāme_Nr.1'!N33</f>
        <v>0</v>
      </c>
      <c r="K13" s="71">
        <v>0</v>
      </c>
    </row>
    <row r="14" spans="1:11" ht="15" customHeight="1">
      <c r="A14" s="69">
        <v>1</v>
      </c>
      <c r="B14" s="70" t="s">
        <v>163</v>
      </c>
      <c r="C14" s="154" t="s">
        <v>151</v>
      </c>
      <c r="D14" s="154" t="e">
        <v>#REF!</v>
      </c>
      <c r="E14" s="154" t="e">
        <v>#REF!</v>
      </c>
      <c r="F14" s="154" t="e">
        <v>#REF!</v>
      </c>
      <c r="G14" s="71">
        <f>H14+I14+J14</f>
        <v>0</v>
      </c>
      <c r="H14" s="71">
        <f>'Lokālā tāme_Nr.2'!L22</f>
        <v>0</v>
      </c>
      <c r="I14" s="71">
        <f>'Lokālā tāme_Nr.2'!M22</f>
        <v>0</v>
      </c>
      <c r="J14" s="71">
        <f>'Lokālā tāme_Nr.2'!N22</f>
        <v>0</v>
      </c>
      <c r="K14" s="71">
        <v>0</v>
      </c>
    </row>
    <row r="15" spans="1:11" ht="15">
      <c r="A15" s="149" t="s">
        <v>35</v>
      </c>
      <c r="B15" s="149"/>
      <c r="C15" s="149"/>
      <c r="D15" s="149"/>
      <c r="E15" s="149"/>
      <c r="F15" s="149"/>
      <c r="G15" s="71">
        <f>G13+G14</f>
        <v>0</v>
      </c>
      <c r="H15" s="88"/>
      <c r="I15" s="88"/>
      <c r="J15" s="88"/>
      <c r="K15" s="88"/>
    </row>
    <row r="16" spans="1:11" ht="15">
      <c r="A16" s="169" t="s">
        <v>84</v>
      </c>
      <c r="B16" s="170"/>
      <c r="C16" s="170"/>
      <c r="D16" s="170"/>
      <c r="E16" s="170"/>
      <c r="F16" s="171"/>
      <c r="G16" s="71"/>
      <c r="H16" s="88"/>
      <c r="I16" s="88"/>
      <c r="J16" s="88"/>
      <c r="K16" s="88"/>
    </row>
    <row r="17" spans="1:11" ht="15">
      <c r="A17" s="150" t="s">
        <v>83</v>
      </c>
      <c r="B17" s="150"/>
      <c r="C17" s="150"/>
      <c r="D17" s="150"/>
      <c r="E17" s="150"/>
      <c r="F17" s="150"/>
      <c r="G17" s="71">
        <v>0</v>
      </c>
      <c r="H17" s="89"/>
      <c r="I17" s="89"/>
      <c r="J17" s="89"/>
      <c r="K17" s="89"/>
    </row>
    <row r="18" spans="1:11" ht="15">
      <c r="A18" s="169" t="s">
        <v>85</v>
      </c>
      <c r="B18" s="170"/>
      <c r="C18" s="170"/>
      <c r="D18" s="170"/>
      <c r="E18" s="170"/>
      <c r="F18" s="171"/>
      <c r="G18" s="71"/>
      <c r="H18" s="88"/>
      <c r="I18" s="88"/>
      <c r="J18" s="88"/>
      <c r="K18" s="88"/>
    </row>
    <row r="19" spans="1:11" ht="15">
      <c r="A19" s="148" t="s">
        <v>82</v>
      </c>
      <c r="B19" s="148"/>
      <c r="C19" s="148"/>
      <c r="D19" s="148"/>
      <c r="E19" s="148"/>
      <c r="F19" s="148"/>
      <c r="G19" s="71">
        <f>G15+G16+G18</f>
        <v>0</v>
      </c>
      <c r="H19" s="73"/>
      <c r="I19" s="73"/>
      <c r="J19" s="73"/>
      <c r="K19" s="73"/>
    </row>
    <row r="20" spans="1:11" ht="15">
      <c r="A20" s="72"/>
      <c r="B20" s="72"/>
      <c r="C20" s="72"/>
      <c r="D20" s="72"/>
      <c r="E20" s="72"/>
      <c r="F20" s="72"/>
      <c r="G20" s="73"/>
      <c r="H20" s="73"/>
      <c r="I20" s="73"/>
      <c r="J20" s="73"/>
      <c r="K20" s="73"/>
    </row>
    <row r="21" spans="1:11" ht="15">
      <c r="A21" s="128" t="s">
        <v>38</v>
      </c>
      <c r="B21" s="128"/>
      <c r="C21" s="133"/>
      <c r="D21" s="133"/>
      <c r="E21" s="133"/>
      <c r="F21" s="133"/>
      <c r="G21" s="133"/>
      <c r="H21" s="133"/>
      <c r="I21" s="130"/>
      <c r="J21" s="130"/>
      <c r="K21" s="130"/>
    </row>
    <row r="22" spans="1:11" ht="15">
      <c r="A22" s="126"/>
      <c r="B22" s="126"/>
      <c r="C22" s="142" t="s">
        <v>89</v>
      </c>
      <c r="D22" s="142"/>
      <c r="E22" s="142"/>
      <c r="F22" s="142"/>
      <c r="G22" s="142"/>
      <c r="H22" s="142"/>
      <c r="I22" s="127"/>
      <c r="J22" s="127"/>
      <c r="K22" s="65"/>
    </row>
    <row r="23" spans="1:11" ht="15">
      <c r="A23" s="77"/>
      <c r="B23" s="77"/>
      <c r="C23" s="76"/>
      <c r="D23" s="76"/>
      <c r="E23" s="76"/>
      <c r="F23" s="76"/>
      <c r="G23" s="76"/>
      <c r="H23" s="76"/>
      <c r="I23" s="76"/>
      <c r="J23" s="76"/>
      <c r="K23" s="65"/>
    </row>
    <row r="24" spans="1:11" ht="15">
      <c r="A24" s="80" t="s">
        <v>88</v>
      </c>
      <c r="B24" s="80"/>
      <c r="C24" s="12"/>
      <c r="D24" s="12"/>
      <c r="E24" s="12"/>
      <c r="F24" s="16"/>
      <c r="G24" s="16"/>
      <c r="H24" s="16"/>
      <c r="I24" s="16"/>
      <c r="J24" s="16"/>
      <c r="K24" s="16"/>
    </row>
    <row r="25" spans="1:11" ht="15">
      <c r="A25" s="11"/>
      <c r="B25" s="11"/>
      <c r="C25" s="12"/>
      <c r="D25" s="12"/>
      <c r="E25" s="12"/>
      <c r="F25" s="12"/>
      <c r="G25" s="13"/>
      <c r="H25" s="13"/>
      <c r="I25" s="13"/>
      <c r="J25" s="13"/>
      <c r="K25" s="13"/>
    </row>
    <row r="26" spans="1:11" ht="15">
      <c r="A26" s="128" t="s">
        <v>43</v>
      </c>
      <c r="B26" s="128"/>
      <c r="C26" s="133"/>
      <c r="D26" s="133"/>
      <c r="E26" s="133"/>
      <c r="F26" s="133"/>
      <c r="G26" s="133"/>
      <c r="H26" s="133"/>
      <c r="I26" s="130"/>
      <c r="J26" s="130"/>
      <c r="K26" s="130"/>
    </row>
    <row r="27" spans="1:11" ht="15">
      <c r="A27" s="126"/>
      <c r="B27" s="126"/>
      <c r="C27" s="142" t="s">
        <v>79</v>
      </c>
      <c r="D27" s="142"/>
      <c r="E27" s="142"/>
      <c r="F27" s="142"/>
      <c r="G27" s="142"/>
      <c r="H27" s="142"/>
      <c r="I27" s="127"/>
      <c r="J27" s="127"/>
      <c r="K27" s="65"/>
    </row>
    <row r="28" spans="1:11" ht="15">
      <c r="A28" s="11"/>
      <c r="B28" s="11"/>
      <c r="C28" s="12"/>
      <c r="D28" s="12"/>
      <c r="E28" s="66"/>
      <c r="F28" s="66"/>
      <c r="G28" s="58"/>
      <c r="H28" s="58"/>
      <c r="I28" s="13"/>
      <c r="J28" s="13"/>
      <c r="K28" s="13"/>
    </row>
    <row r="29" spans="1:11" ht="15">
      <c r="A29" s="80" t="s">
        <v>87</v>
      </c>
      <c r="B29" s="80"/>
      <c r="C29" s="152"/>
      <c r="D29" s="152"/>
      <c r="E29" s="152"/>
      <c r="F29" s="12"/>
      <c r="G29" s="13"/>
      <c r="H29" s="13"/>
      <c r="I29" s="13"/>
      <c r="J29" s="13"/>
      <c r="K29" s="13"/>
    </row>
  </sheetData>
  <sheetProtection/>
  <mergeCells count="38">
    <mergeCell ref="A27:B27"/>
    <mergeCell ref="I27:J27"/>
    <mergeCell ref="A16:F16"/>
    <mergeCell ref="A18:F18"/>
    <mergeCell ref="C26:H26"/>
    <mergeCell ref="C27:H27"/>
    <mergeCell ref="A21:B21"/>
    <mergeCell ref="C21:H21"/>
    <mergeCell ref="A22:B22"/>
    <mergeCell ref="C22:H22"/>
    <mergeCell ref="I22:J22"/>
    <mergeCell ref="A26:B26"/>
    <mergeCell ref="A6:C6"/>
    <mergeCell ref="D8:E8"/>
    <mergeCell ref="D9:E9"/>
    <mergeCell ref="A11:A12"/>
    <mergeCell ref="B11:B12"/>
    <mergeCell ref="C11:F12"/>
    <mergeCell ref="G11:G12"/>
    <mergeCell ref="H11:J11"/>
    <mergeCell ref="C29:E29"/>
    <mergeCell ref="A3:C3"/>
    <mergeCell ref="D3:K3"/>
    <mergeCell ref="A4:C4"/>
    <mergeCell ref="D4:K4"/>
    <mergeCell ref="A5:C5"/>
    <mergeCell ref="D5:K5"/>
    <mergeCell ref="C14:F14"/>
    <mergeCell ref="D6:K6"/>
    <mergeCell ref="I26:K26"/>
    <mergeCell ref="K11:K12"/>
    <mergeCell ref="A1:K1"/>
    <mergeCell ref="A19:F19"/>
    <mergeCell ref="I21:K21"/>
    <mergeCell ref="A15:F15"/>
    <mergeCell ref="A17:F17"/>
    <mergeCell ref="A2:K2"/>
    <mergeCell ref="C13:F13"/>
  </mergeCells>
  <printOptions/>
  <pageMargins left="0.7" right="0.7" top="0.75" bottom="0.75" header="0.3" footer="0.3"/>
  <pageSetup horizontalDpi="600" verticalDpi="600" orientation="landscape" paperSize="9" scale="86" r:id="rId1"/>
  <rowBreaks count="1" manualBreakCount="1">
    <brk id="30" max="10" man="1"/>
  </rowBreaks>
</worksheet>
</file>

<file path=xl/worksheets/sheet4.xml><?xml version="1.0" encoding="utf-8"?>
<worksheet xmlns="http://schemas.openxmlformats.org/spreadsheetml/2006/main" xmlns:r="http://schemas.openxmlformats.org/officeDocument/2006/relationships">
  <sheetPr>
    <pageSetUpPr fitToPage="1"/>
  </sheetPr>
  <dimension ref="A1:O57"/>
  <sheetViews>
    <sheetView view="pageBreakPreview" zoomScale="90" zoomScaleSheetLayoutView="90" workbookViewId="0" topLeftCell="A19">
      <selection activeCell="O35" sqref="O35"/>
    </sheetView>
  </sheetViews>
  <sheetFormatPr defaultColWidth="9.140625" defaultRowHeight="15"/>
  <cols>
    <col min="1" max="1" width="5.00390625" style="18" customWidth="1"/>
    <col min="2" max="2" width="30.8515625" style="19" customWidth="1"/>
    <col min="3" max="3" width="6.140625" style="20" customWidth="1"/>
    <col min="4" max="4" width="8.421875" style="27" customWidth="1"/>
    <col min="5" max="5" width="5.421875" style="20" customWidth="1"/>
    <col min="6" max="6" width="4.8515625" style="20" customWidth="1"/>
    <col min="7" max="7" width="6.421875" style="20" customWidth="1"/>
    <col min="8" max="8" width="7.57421875" style="20" customWidth="1"/>
    <col min="9" max="9" width="9.00390625" style="20" customWidth="1"/>
    <col min="10" max="10" width="7.421875" style="20" customWidth="1"/>
    <col min="11" max="11" width="5.421875" style="20" customWidth="1"/>
    <col min="12" max="12" width="9.421875" style="20" customWidth="1"/>
    <col min="13" max="14" width="9.8515625" style="20" customWidth="1"/>
    <col min="15" max="15" width="11.140625" style="20" customWidth="1"/>
    <col min="16" max="16384" width="9.140625" style="21" customWidth="1"/>
  </cols>
  <sheetData>
    <row r="1" spans="1:15" s="22" customFormat="1" ht="14.25">
      <c r="A1" s="192" t="s">
        <v>96</v>
      </c>
      <c r="B1" s="192"/>
      <c r="C1" s="192"/>
      <c r="D1" s="192"/>
      <c r="E1" s="192"/>
      <c r="F1" s="192"/>
      <c r="G1" s="192"/>
      <c r="H1" s="192"/>
      <c r="I1" s="192"/>
      <c r="J1" s="192"/>
      <c r="K1" s="192"/>
      <c r="L1" s="192"/>
      <c r="M1" s="192"/>
      <c r="N1" s="192"/>
      <c r="O1" s="192"/>
    </row>
    <row r="2" spans="1:15" s="22" customFormat="1" ht="14.25">
      <c r="A2" s="198" t="s">
        <v>97</v>
      </c>
      <c r="B2" s="198"/>
      <c r="C2" s="198"/>
      <c r="D2" s="198"/>
      <c r="E2" s="198"/>
      <c r="F2" s="198"/>
      <c r="G2" s="198"/>
      <c r="H2" s="198"/>
      <c r="I2" s="198"/>
      <c r="J2" s="198"/>
      <c r="K2" s="198"/>
      <c r="L2" s="198"/>
      <c r="M2" s="198"/>
      <c r="N2" s="198"/>
      <c r="O2" s="198"/>
    </row>
    <row r="3" spans="1:15" s="22" customFormat="1" ht="11.25">
      <c r="A3" s="193" t="s">
        <v>2</v>
      </c>
      <c r="B3" s="193"/>
      <c r="C3" s="193"/>
      <c r="D3" s="193"/>
      <c r="E3" s="193"/>
      <c r="F3" s="193"/>
      <c r="G3" s="193"/>
      <c r="H3" s="193"/>
      <c r="I3" s="193"/>
      <c r="J3" s="193"/>
      <c r="K3" s="193"/>
      <c r="L3" s="193"/>
      <c r="M3" s="193"/>
      <c r="N3" s="193"/>
      <c r="O3" s="193"/>
    </row>
    <row r="4" spans="1:15" s="22" customFormat="1" ht="15">
      <c r="A4" s="49"/>
      <c r="B4" s="50"/>
      <c r="C4" s="49"/>
      <c r="D4" s="51"/>
      <c r="E4" s="52"/>
      <c r="F4" s="53"/>
      <c r="G4" s="53"/>
      <c r="H4" s="53"/>
      <c r="I4" s="53"/>
      <c r="J4" s="53"/>
      <c r="K4" s="53"/>
      <c r="L4" s="53"/>
      <c r="M4" s="53"/>
      <c r="N4" s="53"/>
      <c r="O4" s="53"/>
    </row>
    <row r="5" spans="1:15" s="22" customFormat="1" ht="25.5" customHeight="1">
      <c r="A5" s="181" t="s">
        <v>50</v>
      </c>
      <c r="B5" s="181"/>
      <c r="C5" s="199" t="str">
        <f>Koptāme!D9</f>
        <v>Operatīvā transporta nobrauktuve</v>
      </c>
      <c r="D5" s="199"/>
      <c r="E5" s="199"/>
      <c r="F5" s="199"/>
      <c r="G5" s="199"/>
      <c r="H5" s="199"/>
      <c r="I5" s="199"/>
      <c r="J5" s="199"/>
      <c r="K5" s="199"/>
      <c r="L5" s="199"/>
      <c r="M5" s="199"/>
      <c r="N5" s="199"/>
      <c r="O5" s="199"/>
    </row>
    <row r="6" spans="1:15" s="22" customFormat="1" ht="25.5" customHeight="1">
      <c r="A6" s="181" t="s">
        <v>33</v>
      </c>
      <c r="B6" s="181"/>
      <c r="C6" s="200" t="str">
        <f>Koptāme!D8</f>
        <v>Operatīvās transporta nobrauktuves izbūve Bernātu dabas parkā</v>
      </c>
      <c r="D6" s="200"/>
      <c r="E6" s="200"/>
      <c r="F6" s="200"/>
      <c r="G6" s="200"/>
      <c r="H6" s="200"/>
      <c r="I6" s="200"/>
      <c r="J6" s="200"/>
      <c r="K6" s="200"/>
      <c r="L6" s="200"/>
      <c r="M6" s="200"/>
      <c r="N6" s="200"/>
      <c r="O6" s="200"/>
    </row>
    <row r="7" spans="1:15" s="22" customFormat="1" ht="64.5" customHeight="1">
      <c r="A7" s="181" t="s">
        <v>51</v>
      </c>
      <c r="B7" s="181"/>
      <c r="C7" s="201" t="str">
        <f>Koptāme!D10</f>
        <v>Nīcas pagasts, Nīcas novads, Zemes vienības kad. apz.:
 6478 0080 609 (“Piejūras parks”)
 6478 0080 306 (“Baltijas jūras tauvas josla”)
 6478 0080 305 (“Dzintariņš - Baltijas jūra”)</v>
      </c>
      <c r="D7" s="202"/>
      <c r="E7" s="202"/>
      <c r="F7" s="202"/>
      <c r="G7" s="202"/>
      <c r="H7" s="202"/>
      <c r="I7" s="202"/>
      <c r="J7" s="202"/>
      <c r="K7" s="202"/>
      <c r="L7" s="202"/>
      <c r="M7" s="202"/>
      <c r="N7" s="202"/>
      <c r="O7" s="202"/>
    </row>
    <row r="8" spans="1:15" s="22" customFormat="1" ht="25.5" customHeight="1">
      <c r="A8" s="181" t="s">
        <v>30</v>
      </c>
      <c r="B8" s="181"/>
      <c r="C8" s="201" t="str">
        <f>Koptāme!D11</f>
        <v>NND/2020/03</v>
      </c>
      <c r="D8" s="201"/>
      <c r="E8" s="201"/>
      <c r="F8" s="201"/>
      <c r="G8" s="201"/>
      <c r="H8" s="201"/>
      <c r="I8" s="201"/>
      <c r="J8" s="201"/>
      <c r="K8" s="201"/>
      <c r="L8" s="201"/>
      <c r="M8" s="201"/>
      <c r="N8" s="201"/>
      <c r="O8" s="201"/>
    </row>
    <row r="9" spans="1:15" s="22" customFormat="1" ht="14.25">
      <c r="A9" s="99"/>
      <c r="B9" s="99"/>
      <c r="C9" s="100"/>
      <c r="D9" s="54"/>
      <c r="E9" s="54"/>
      <c r="F9" s="54"/>
      <c r="G9" s="54"/>
      <c r="H9" s="54"/>
      <c r="I9" s="54"/>
      <c r="J9" s="54"/>
      <c r="K9" s="54"/>
      <c r="L9" s="54"/>
      <c r="M9" s="54"/>
      <c r="N9" s="54"/>
      <c r="O9" s="54"/>
    </row>
    <row r="10" spans="1:15" s="22" customFormat="1" ht="14.25">
      <c r="A10" s="182" t="s">
        <v>98</v>
      </c>
      <c r="B10" s="182"/>
      <c r="C10" s="182"/>
      <c r="D10" s="182"/>
      <c r="E10" s="182"/>
      <c r="F10" s="182"/>
      <c r="G10" s="182"/>
      <c r="H10" s="182"/>
      <c r="I10" s="182"/>
      <c r="J10" s="182"/>
      <c r="K10" s="182"/>
      <c r="L10" s="182"/>
      <c r="M10" s="182"/>
      <c r="N10" s="182"/>
      <c r="O10" s="182"/>
    </row>
    <row r="11" spans="2:15" s="22" customFormat="1" ht="15" customHeight="1">
      <c r="B11" s="101"/>
      <c r="D11" s="57"/>
      <c r="E11" s="58"/>
      <c r="F11" s="90"/>
      <c r="G11" s="90"/>
      <c r="H11" s="90"/>
      <c r="I11" s="90"/>
      <c r="J11" s="191" t="s">
        <v>90</v>
      </c>
      <c r="K11" s="191"/>
      <c r="L11" s="191"/>
      <c r="M11" s="191"/>
      <c r="N11" s="183">
        <f>O33</f>
        <v>0</v>
      </c>
      <c r="O11" s="183"/>
    </row>
    <row r="12" spans="1:15" s="22" customFormat="1" ht="15" customHeight="1">
      <c r="A12" s="55"/>
      <c r="B12" s="55"/>
      <c r="C12" s="56"/>
      <c r="D12" s="57"/>
      <c r="E12" s="58"/>
      <c r="F12" s="58"/>
      <c r="G12" s="58"/>
      <c r="H12" s="58"/>
      <c r="I12" s="58"/>
      <c r="J12" s="191" t="s">
        <v>3</v>
      </c>
      <c r="K12" s="191"/>
      <c r="L12" s="191"/>
      <c r="M12" s="191"/>
      <c r="N12" s="184"/>
      <c r="O12" s="184"/>
    </row>
    <row r="13" spans="1:15" s="22" customFormat="1" ht="14.25">
      <c r="A13" s="55"/>
      <c r="B13" s="55"/>
      <c r="C13" s="56"/>
      <c r="D13" s="57"/>
      <c r="E13" s="58"/>
      <c r="F13" s="58"/>
      <c r="G13" s="58"/>
      <c r="H13" s="58"/>
      <c r="I13" s="58"/>
      <c r="J13" s="58"/>
      <c r="K13" s="58"/>
      <c r="L13" s="90"/>
      <c r="M13" s="90"/>
      <c r="N13" s="75"/>
      <c r="O13" s="75"/>
    </row>
    <row r="14" spans="1:15" ht="15" customHeight="1">
      <c r="A14" s="185" t="s">
        <v>4</v>
      </c>
      <c r="B14" s="186" t="s">
        <v>5</v>
      </c>
      <c r="C14" s="172" t="s">
        <v>8</v>
      </c>
      <c r="D14" s="174" t="s">
        <v>9</v>
      </c>
      <c r="E14" s="187" t="s">
        <v>6</v>
      </c>
      <c r="F14" s="187"/>
      <c r="G14" s="187"/>
      <c r="H14" s="187"/>
      <c r="I14" s="187"/>
      <c r="J14" s="188"/>
      <c r="K14" s="189" t="s">
        <v>7</v>
      </c>
      <c r="L14" s="190"/>
      <c r="M14" s="190"/>
      <c r="N14" s="190"/>
      <c r="O14" s="190"/>
    </row>
    <row r="15" spans="1:15" ht="87.75" customHeight="1">
      <c r="A15" s="185"/>
      <c r="B15" s="186"/>
      <c r="C15" s="173"/>
      <c r="D15" s="175"/>
      <c r="E15" s="36" t="s">
        <v>10</v>
      </c>
      <c r="F15" s="36" t="s">
        <v>11</v>
      </c>
      <c r="G15" s="36" t="s">
        <v>12</v>
      </c>
      <c r="H15" s="36" t="s">
        <v>61</v>
      </c>
      <c r="I15" s="36" t="s">
        <v>13</v>
      </c>
      <c r="J15" s="94" t="s">
        <v>14</v>
      </c>
      <c r="K15" s="91" t="s">
        <v>15</v>
      </c>
      <c r="L15" s="36" t="s">
        <v>12</v>
      </c>
      <c r="M15" s="36" t="s">
        <v>61</v>
      </c>
      <c r="N15" s="36" t="s">
        <v>13</v>
      </c>
      <c r="O15" s="92" t="s">
        <v>16</v>
      </c>
    </row>
    <row r="16" spans="1:15" s="22" customFormat="1" ht="27" customHeight="1">
      <c r="A16" s="179" t="s">
        <v>101</v>
      </c>
      <c r="B16" s="179"/>
      <c r="C16" s="179"/>
      <c r="D16" s="179"/>
      <c r="E16" s="179"/>
      <c r="F16" s="179"/>
      <c r="G16" s="179"/>
      <c r="H16" s="179"/>
      <c r="I16" s="179"/>
      <c r="J16" s="179"/>
      <c r="K16" s="179"/>
      <c r="L16" s="179"/>
      <c r="M16" s="179"/>
      <c r="N16" s="179"/>
      <c r="O16" s="179"/>
    </row>
    <row r="17" spans="1:15" s="22" customFormat="1" ht="16.5" customHeight="1">
      <c r="A17" s="45" t="s">
        <v>103</v>
      </c>
      <c r="B17" s="41" t="s">
        <v>99</v>
      </c>
      <c r="C17" s="38" t="s">
        <v>17</v>
      </c>
      <c r="D17" s="43">
        <v>118</v>
      </c>
      <c r="E17" s="39">
        <v>0</v>
      </c>
      <c r="F17" s="42">
        <v>0</v>
      </c>
      <c r="G17" s="42">
        <f>ROUND(F17*E17,2)</f>
        <v>0</v>
      </c>
      <c r="H17" s="40">
        <v>0</v>
      </c>
      <c r="I17" s="63">
        <v>0</v>
      </c>
      <c r="J17" s="95">
        <f>SUM(G17:I17)</f>
        <v>0</v>
      </c>
      <c r="K17" s="44">
        <f>ROUND(D17*E17,2)</f>
        <v>0</v>
      </c>
      <c r="L17" s="40">
        <f>ROUND(D17*G17,2)</f>
        <v>0</v>
      </c>
      <c r="M17" s="40">
        <f>ROUND(D17*H17,2)</f>
        <v>0</v>
      </c>
      <c r="N17" s="40">
        <f>ROUND(D17*I17,2)</f>
        <v>0</v>
      </c>
      <c r="O17" s="93">
        <f>SUM(L17:N17)</f>
        <v>0</v>
      </c>
    </row>
    <row r="18" spans="1:15" s="22" customFormat="1" ht="108">
      <c r="A18" s="45" t="s">
        <v>104</v>
      </c>
      <c r="B18" s="41" t="s">
        <v>100</v>
      </c>
      <c r="C18" s="38" t="s">
        <v>20</v>
      </c>
      <c r="D18" s="43">
        <v>1</v>
      </c>
      <c r="E18" s="39">
        <v>0</v>
      </c>
      <c r="F18" s="42">
        <v>0</v>
      </c>
      <c r="G18" s="42">
        <f>ROUND(F18*E18,2)</f>
        <v>0</v>
      </c>
      <c r="H18" s="40">
        <v>0</v>
      </c>
      <c r="I18" s="40">
        <v>0</v>
      </c>
      <c r="J18" s="96">
        <f>SUM(G18:I18)</f>
        <v>0</v>
      </c>
      <c r="K18" s="44">
        <f>ROUND(D18*E18,2)</f>
        <v>0</v>
      </c>
      <c r="L18" s="40">
        <f>ROUND(D18*G18,2)</f>
        <v>0</v>
      </c>
      <c r="M18" s="40">
        <f>ROUND(D18*H18,2)</f>
        <v>0</v>
      </c>
      <c r="N18" s="40">
        <f>ROUND(D18*I18,2)</f>
        <v>0</v>
      </c>
      <c r="O18" s="93">
        <f>SUM(L18:N18)</f>
        <v>0</v>
      </c>
    </row>
    <row r="19" spans="1:15" s="22" customFormat="1" ht="26.25" customHeight="1">
      <c r="A19" s="180" t="s">
        <v>102</v>
      </c>
      <c r="B19" s="180"/>
      <c r="C19" s="180"/>
      <c r="D19" s="180"/>
      <c r="E19" s="180"/>
      <c r="F19" s="180"/>
      <c r="G19" s="180"/>
      <c r="H19" s="180"/>
      <c r="I19" s="180"/>
      <c r="J19" s="180"/>
      <c r="K19" s="180"/>
      <c r="L19" s="180"/>
      <c r="M19" s="180"/>
      <c r="N19" s="180"/>
      <c r="O19" s="180"/>
    </row>
    <row r="20" spans="1:15" s="22" customFormat="1" ht="12">
      <c r="A20" s="59" t="s">
        <v>105</v>
      </c>
      <c r="B20" s="60" t="s">
        <v>108</v>
      </c>
      <c r="C20" s="61" t="s">
        <v>128</v>
      </c>
      <c r="D20" s="62">
        <v>47</v>
      </c>
      <c r="E20" s="39">
        <v>0</v>
      </c>
      <c r="F20" s="42">
        <v>0</v>
      </c>
      <c r="G20" s="42">
        <f>ROUND(F20*E20,2)</f>
        <v>0</v>
      </c>
      <c r="H20" s="40">
        <v>0</v>
      </c>
      <c r="I20" s="63">
        <v>0</v>
      </c>
      <c r="J20" s="95">
        <f>SUM(G20:I20)</f>
        <v>0</v>
      </c>
      <c r="K20" s="44">
        <f>ROUND(D20*E20,2)</f>
        <v>0</v>
      </c>
      <c r="L20" s="40">
        <f>ROUND(D20*G20,2)</f>
        <v>0</v>
      </c>
      <c r="M20" s="40">
        <f>ROUND(D20*H20,2)</f>
        <v>0</v>
      </c>
      <c r="N20" s="40">
        <f>ROUND(D20*I20,2)</f>
        <v>0</v>
      </c>
      <c r="O20" s="93">
        <f>SUM(L20:N20)</f>
        <v>0</v>
      </c>
    </row>
    <row r="21" spans="1:15" s="22" customFormat="1" ht="38.25" customHeight="1">
      <c r="A21" s="59" t="s">
        <v>106</v>
      </c>
      <c r="B21" s="41" t="s">
        <v>109</v>
      </c>
      <c r="C21" s="61" t="s">
        <v>128</v>
      </c>
      <c r="D21" s="43">
        <v>350</v>
      </c>
      <c r="E21" s="39">
        <v>0</v>
      </c>
      <c r="F21" s="42">
        <v>0</v>
      </c>
      <c r="G21" s="42">
        <f>ROUND(F21*E21,2)</f>
        <v>0</v>
      </c>
      <c r="H21" s="40">
        <v>0</v>
      </c>
      <c r="I21" s="63">
        <v>0</v>
      </c>
      <c r="J21" s="95">
        <f>SUM(G21:I21)</f>
        <v>0</v>
      </c>
      <c r="K21" s="44">
        <f>ROUND(D21*E21,2)</f>
        <v>0</v>
      </c>
      <c r="L21" s="40">
        <f>ROUND(D21*G21,2)</f>
        <v>0</v>
      </c>
      <c r="M21" s="40">
        <f>ROUND(D21*H21,2)</f>
        <v>0</v>
      </c>
      <c r="N21" s="40">
        <f>ROUND(D21*I21,2)</f>
        <v>0</v>
      </c>
      <c r="O21" s="93">
        <f>SUM(L21:N21)</f>
        <v>0</v>
      </c>
    </row>
    <row r="22" spans="1:15" s="22" customFormat="1" ht="24">
      <c r="A22" s="59" t="s">
        <v>107</v>
      </c>
      <c r="B22" s="41" t="s">
        <v>110</v>
      </c>
      <c r="C22" s="61" t="s">
        <v>17</v>
      </c>
      <c r="D22" s="43">
        <v>303</v>
      </c>
      <c r="E22" s="39">
        <v>0</v>
      </c>
      <c r="F22" s="42">
        <v>0</v>
      </c>
      <c r="G22" s="42">
        <f>ROUND(F22*E22,2)</f>
        <v>0</v>
      </c>
      <c r="H22" s="40">
        <v>0</v>
      </c>
      <c r="I22" s="63">
        <v>0</v>
      </c>
      <c r="J22" s="95">
        <f>SUM(G22:I22)</f>
        <v>0</v>
      </c>
      <c r="K22" s="44">
        <f>ROUND(D22*E22,2)</f>
        <v>0</v>
      </c>
      <c r="L22" s="40">
        <f>ROUND(D22*G22,2)</f>
        <v>0</v>
      </c>
      <c r="M22" s="40">
        <f>ROUND(D22*H22,2)</f>
        <v>0</v>
      </c>
      <c r="N22" s="40">
        <f>ROUND(D22*I22,2)</f>
        <v>0</v>
      </c>
      <c r="O22" s="93">
        <f>SUM(L22:N22)</f>
        <v>0</v>
      </c>
    </row>
    <row r="23" spans="1:15" s="22" customFormat="1" ht="27.75" customHeight="1">
      <c r="A23" s="180" t="s">
        <v>111</v>
      </c>
      <c r="B23" s="180"/>
      <c r="C23" s="180"/>
      <c r="D23" s="180"/>
      <c r="E23" s="180"/>
      <c r="F23" s="180"/>
      <c r="G23" s="180"/>
      <c r="H23" s="180"/>
      <c r="I23" s="180"/>
      <c r="J23" s="180"/>
      <c r="K23" s="180"/>
      <c r="L23" s="180"/>
      <c r="M23" s="180"/>
      <c r="N23" s="180"/>
      <c r="O23" s="180"/>
    </row>
    <row r="24" spans="1:15" s="22" customFormat="1" ht="15" customHeight="1">
      <c r="A24" s="180" t="s">
        <v>112</v>
      </c>
      <c r="B24" s="180"/>
      <c r="C24" s="180"/>
      <c r="D24" s="180"/>
      <c r="E24" s="180"/>
      <c r="F24" s="180"/>
      <c r="G24" s="180"/>
      <c r="H24" s="180"/>
      <c r="I24" s="180"/>
      <c r="J24" s="180"/>
      <c r="K24" s="180"/>
      <c r="L24" s="180"/>
      <c r="M24" s="180"/>
      <c r="N24" s="180"/>
      <c r="O24" s="180"/>
    </row>
    <row r="25" spans="1:15" s="22" customFormat="1" ht="36">
      <c r="A25" s="45" t="s">
        <v>113</v>
      </c>
      <c r="B25" s="41" t="s">
        <v>120</v>
      </c>
      <c r="C25" s="39" t="s">
        <v>60</v>
      </c>
      <c r="D25" s="203">
        <v>14</v>
      </c>
      <c r="E25" s="39">
        <v>0</v>
      </c>
      <c r="F25" s="42">
        <v>0</v>
      </c>
      <c r="G25" s="42">
        <f>ROUND(F25*E25,2)</f>
        <v>0</v>
      </c>
      <c r="H25" s="40">
        <v>0</v>
      </c>
      <c r="I25" s="63">
        <v>0</v>
      </c>
      <c r="J25" s="95">
        <f>SUM(G25:I25)</f>
        <v>0</v>
      </c>
      <c r="K25" s="44">
        <f>ROUND(D25*E25,2)</f>
        <v>0</v>
      </c>
      <c r="L25" s="40">
        <f>ROUND(D25*G25,2)</f>
        <v>0</v>
      </c>
      <c r="M25" s="40">
        <f>ROUND(D25*H25,2)</f>
        <v>0</v>
      </c>
      <c r="N25" s="40">
        <f>ROUND(D25*I25,2)</f>
        <v>0</v>
      </c>
      <c r="O25" s="93">
        <f>SUM(L25:N25)</f>
        <v>0</v>
      </c>
    </row>
    <row r="26" spans="1:15" s="22" customFormat="1" ht="36">
      <c r="A26" s="45" t="s">
        <v>114</v>
      </c>
      <c r="B26" s="41" t="s">
        <v>121</v>
      </c>
      <c r="C26" s="39" t="s">
        <v>60</v>
      </c>
      <c r="D26" s="203">
        <v>140</v>
      </c>
      <c r="E26" s="39">
        <v>0</v>
      </c>
      <c r="F26" s="42">
        <v>0</v>
      </c>
      <c r="G26" s="42">
        <f>ROUND(F26*E26,2)</f>
        <v>0</v>
      </c>
      <c r="H26" s="40">
        <v>0</v>
      </c>
      <c r="I26" s="63">
        <v>0</v>
      </c>
      <c r="J26" s="95">
        <f>SUM(G26:I26)</f>
        <v>0</v>
      </c>
      <c r="K26" s="44">
        <f>ROUND(D26*E26,2)</f>
        <v>0</v>
      </c>
      <c r="L26" s="40">
        <f>ROUND(D26*G26,2)</f>
        <v>0</v>
      </c>
      <c r="M26" s="40">
        <f>ROUND(D26*H26,2)</f>
        <v>0</v>
      </c>
      <c r="N26" s="40">
        <f>ROUND(D26*I26,2)</f>
        <v>0</v>
      </c>
      <c r="O26" s="93">
        <f>SUM(L26:N26)</f>
        <v>0</v>
      </c>
    </row>
    <row r="27" spans="1:15" s="22" customFormat="1" ht="24">
      <c r="A27" s="45" t="s">
        <v>115</v>
      </c>
      <c r="B27" s="41" t="s">
        <v>122</v>
      </c>
      <c r="C27" s="39" t="s">
        <v>129</v>
      </c>
      <c r="D27" s="203">
        <v>206</v>
      </c>
      <c r="E27" s="39">
        <v>0</v>
      </c>
      <c r="F27" s="42">
        <v>0</v>
      </c>
      <c r="G27" s="42">
        <f>ROUND(F27*E27,2)</f>
        <v>0</v>
      </c>
      <c r="H27" s="40">
        <v>0</v>
      </c>
      <c r="I27" s="63">
        <v>0</v>
      </c>
      <c r="J27" s="95">
        <f>SUM(G27:I27)</f>
        <v>0</v>
      </c>
      <c r="K27" s="44">
        <f>ROUND(D27*E27,2)</f>
        <v>0</v>
      </c>
      <c r="L27" s="40">
        <f>ROUND(D27*G27,2)</f>
        <v>0</v>
      </c>
      <c r="M27" s="40">
        <f>ROUND(D27*H27,2)</f>
        <v>0</v>
      </c>
      <c r="N27" s="40">
        <f>ROUND(D27*I27,2)</f>
        <v>0</v>
      </c>
      <c r="O27" s="93">
        <f>SUM(L27:N27)</f>
        <v>0</v>
      </c>
    </row>
    <row r="28" spans="1:15" s="22" customFormat="1" ht="36">
      <c r="A28" s="45" t="s">
        <v>116</v>
      </c>
      <c r="B28" s="41" t="s">
        <v>123</v>
      </c>
      <c r="C28" s="39" t="s">
        <v>129</v>
      </c>
      <c r="D28" s="203">
        <v>458</v>
      </c>
      <c r="E28" s="39">
        <v>0</v>
      </c>
      <c r="F28" s="42">
        <v>0</v>
      </c>
      <c r="G28" s="42">
        <f>ROUND(F28*E28,2)</f>
        <v>0</v>
      </c>
      <c r="H28" s="40">
        <v>0</v>
      </c>
      <c r="I28" s="63">
        <v>0</v>
      </c>
      <c r="J28" s="95">
        <f>SUM(G28:I28)</f>
        <v>0</v>
      </c>
      <c r="K28" s="44">
        <f>ROUND(D28*E28,2)</f>
        <v>0</v>
      </c>
      <c r="L28" s="40">
        <f>ROUND(D28*G28,2)</f>
        <v>0</v>
      </c>
      <c r="M28" s="40">
        <f>ROUND(D28*H28,2)</f>
        <v>0</v>
      </c>
      <c r="N28" s="40">
        <f>ROUND(D28*I28,2)</f>
        <v>0</v>
      </c>
      <c r="O28" s="93">
        <f>SUM(L28:N28)</f>
        <v>0</v>
      </c>
    </row>
    <row r="29" spans="1:15" s="22" customFormat="1" ht="15.75" customHeight="1">
      <c r="A29" s="180" t="s">
        <v>127</v>
      </c>
      <c r="B29" s="180"/>
      <c r="C29" s="180"/>
      <c r="D29" s="180"/>
      <c r="E29" s="180"/>
      <c r="F29" s="180"/>
      <c r="G29" s="180"/>
      <c r="H29" s="180"/>
      <c r="I29" s="180"/>
      <c r="J29" s="180"/>
      <c r="K29" s="180"/>
      <c r="L29" s="180"/>
      <c r="M29" s="180"/>
      <c r="N29" s="180"/>
      <c r="O29" s="180"/>
    </row>
    <row r="30" spans="1:15" s="22" customFormat="1" ht="40.5" customHeight="1">
      <c r="A30" s="45" t="s">
        <v>117</v>
      </c>
      <c r="B30" s="41" t="s">
        <v>124</v>
      </c>
      <c r="C30" s="38" t="s">
        <v>129</v>
      </c>
      <c r="D30" s="43">
        <v>340</v>
      </c>
      <c r="E30" s="39">
        <v>0</v>
      </c>
      <c r="F30" s="42">
        <v>0</v>
      </c>
      <c r="G30" s="42">
        <f>ROUND(F30*E30,2)</f>
        <v>0</v>
      </c>
      <c r="H30" s="40">
        <v>0</v>
      </c>
      <c r="I30" s="63">
        <v>0</v>
      </c>
      <c r="J30" s="95">
        <f>SUM(G30:I30)</f>
        <v>0</v>
      </c>
      <c r="K30" s="44">
        <f>ROUND(D30*E30,2)</f>
        <v>0</v>
      </c>
      <c r="L30" s="40">
        <f>ROUND(D30*G30,2)</f>
        <v>0</v>
      </c>
      <c r="M30" s="40">
        <f>ROUND(D30*H30,2)</f>
        <v>0</v>
      </c>
      <c r="N30" s="40">
        <f>ROUND(D30*I30,2)</f>
        <v>0</v>
      </c>
      <c r="O30" s="93">
        <f>SUM(L30:N30)</f>
        <v>0</v>
      </c>
    </row>
    <row r="31" spans="1:15" s="22" customFormat="1" ht="40.5" customHeight="1">
      <c r="A31" s="45" t="s">
        <v>118</v>
      </c>
      <c r="B31" s="41" t="s">
        <v>125</v>
      </c>
      <c r="C31" s="38" t="s">
        <v>129</v>
      </c>
      <c r="D31" s="43">
        <v>360</v>
      </c>
      <c r="E31" s="39">
        <v>0</v>
      </c>
      <c r="F31" s="42">
        <v>0</v>
      </c>
      <c r="G31" s="42">
        <f>ROUND(F31*E31,2)</f>
        <v>0</v>
      </c>
      <c r="H31" s="40">
        <v>0</v>
      </c>
      <c r="I31" s="63">
        <v>0</v>
      </c>
      <c r="J31" s="95">
        <f>SUM(G31:I31)</f>
        <v>0</v>
      </c>
      <c r="K31" s="44">
        <f>ROUND(D31*E31,2)</f>
        <v>0</v>
      </c>
      <c r="L31" s="40">
        <f>ROUND(D31*G31,2)</f>
        <v>0</v>
      </c>
      <c r="M31" s="40">
        <f>ROUND(D31*H31,2)</f>
        <v>0</v>
      </c>
      <c r="N31" s="40">
        <f>ROUND(D31*I31,2)</f>
        <v>0</v>
      </c>
      <c r="O31" s="93">
        <f>SUM(L31:N31)</f>
        <v>0</v>
      </c>
    </row>
    <row r="32" spans="1:15" s="22" customFormat="1" ht="24">
      <c r="A32" s="45" t="s">
        <v>119</v>
      </c>
      <c r="B32" s="41" t="s">
        <v>126</v>
      </c>
      <c r="C32" s="38" t="s">
        <v>129</v>
      </c>
      <c r="D32" s="43">
        <v>381</v>
      </c>
      <c r="E32" s="39">
        <v>0</v>
      </c>
      <c r="F32" s="42">
        <v>0</v>
      </c>
      <c r="G32" s="42">
        <f>ROUND(F32*E32,2)</f>
        <v>0</v>
      </c>
      <c r="H32" s="40">
        <v>0</v>
      </c>
      <c r="I32" s="63">
        <v>0</v>
      </c>
      <c r="J32" s="95">
        <f>SUM(G32:I32)</f>
        <v>0</v>
      </c>
      <c r="K32" s="44">
        <f>ROUND(D32*E32,2)</f>
        <v>0</v>
      </c>
      <c r="L32" s="40">
        <f>ROUND(D32*G32,2)</f>
        <v>0</v>
      </c>
      <c r="M32" s="40">
        <f>ROUND(D32*H32,2)</f>
        <v>0</v>
      </c>
      <c r="N32" s="40">
        <f>ROUND(D32*I32,2)</f>
        <v>0</v>
      </c>
      <c r="O32" s="93">
        <f>SUM(L32:N32)</f>
        <v>0</v>
      </c>
    </row>
    <row r="33" spans="1:15" s="22" customFormat="1" ht="21.75" customHeight="1">
      <c r="A33" s="37" t="s">
        <v>35</v>
      </c>
      <c r="B33" s="177" t="s">
        <v>91</v>
      </c>
      <c r="C33" s="177"/>
      <c r="D33" s="177"/>
      <c r="E33" s="177"/>
      <c r="F33" s="177"/>
      <c r="G33" s="177"/>
      <c r="H33" s="177"/>
      <c r="I33" s="177"/>
      <c r="J33" s="178"/>
      <c r="K33" s="79">
        <f>SUM(K17:K32)</f>
        <v>0</v>
      </c>
      <c r="L33" s="79">
        <f>SUM(L17:L32)</f>
        <v>0</v>
      </c>
      <c r="M33" s="79">
        <f>SUM(M17:M32)</f>
        <v>0</v>
      </c>
      <c r="N33" s="79">
        <f>SUM(N17:N32)</f>
        <v>0</v>
      </c>
      <c r="O33" s="97">
        <f>SUM(O17:O32)</f>
        <v>0</v>
      </c>
    </row>
    <row r="34" spans="1:15" ht="9.75" customHeight="1">
      <c r="A34" s="24"/>
      <c r="B34" s="28"/>
      <c r="C34" s="25"/>
      <c r="D34" s="29"/>
      <c r="E34" s="25"/>
      <c r="F34" s="25"/>
      <c r="G34" s="25"/>
      <c r="H34" s="25"/>
      <c r="I34" s="25"/>
      <c r="J34" s="25"/>
      <c r="K34" s="25"/>
      <c r="L34" s="25"/>
      <c r="M34" s="25"/>
      <c r="N34" s="25"/>
      <c r="O34" s="25"/>
    </row>
    <row r="35" spans="1:15" ht="12.75">
      <c r="A35" s="33" t="s">
        <v>59</v>
      </c>
      <c r="B35" s="46"/>
      <c r="C35" s="47"/>
      <c r="D35" s="47"/>
      <c r="E35" s="48"/>
      <c r="F35" s="34"/>
      <c r="G35" s="34"/>
      <c r="H35" s="34"/>
      <c r="I35" s="34"/>
      <c r="J35" s="34"/>
      <c r="K35" s="34"/>
      <c r="L35" s="35"/>
      <c r="M35" s="35"/>
      <c r="N35" s="35"/>
      <c r="O35" s="35"/>
    </row>
    <row r="36" spans="1:15" ht="19.5" customHeight="1">
      <c r="A36" s="204" t="s">
        <v>140</v>
      </c>
      <c r="B36" s="205" t="s">
        <v>130</v>
      </c>
      <c r="C36" s="205"/>
      <c r="D36" s="205"/>
      <c r="E36" s="205"/>
      <c r="F36" s="205"/>
      <c r="G36" s="205"/>
      <c r="H36" s="205"/>
      <c r="I36" s="205"/>
      <c r="J36" s="205"/>
      <c r="K36" s="205"/>
      <c r="L36" s="205"/>
      <c r="M36" s="205"/>
      <c r="N36" s="205"/>
      <c r="O36" s="205"/>
    </row>
    <row r="37" spans="1:15" ht="16.5" customHeight="1">
      <c r="A37" s="204" t="s">
        <v>141</v>
      </c>
      <c r="B37" s="205" t="s">
        <v>131</v>
      </c>
      <c r="C37" s="205"/>
      <c r="D37" s="205"/>
      <c r="E37" s="205"/>
      <c r="F37" s="205"/>
      <c r="G37" s="205"/>
      <c r="H37" s="205"/>
      <c r="I37" s="205"/>
      <c r="J37" s="205"/>
      <c r="K37" s="205"/>
      <c r="L37" s="205"/>
      <c r="M37" s="205"/>
      <c r="N37" s="205"/>
      <c r="O37" s="205"/>
    </row>
    <row r="38" spans="1:15" ht="28.5" customHeight="1">
      <c r="A38" s="204" t="s">
        <v>142</v>
      </c>
      <c r="B38" s="205" t="s">
        <v>132</v>
      </c>
      <c r="C38" s="205"/>
      <c r="D38" s="205"/>
      <c r="E38" s="205"/>
      <c r="F38" s="205"/>
      <c r="G38" s="205"/>
      <c r="H38" s="205"/>
      <c r="I38" s="205"/>
      <c r="J38" s="205"/>
      <c r="K38" s="205"/>
      <c r="L38" s="205"/>
      <c r="M38" s="205"/>
      <c r="N38" s="205"/>
      <c r="O38" s="205"/>
    </row>
    <row r="39" spans="1:15" ht="27" customHeight="1">
      <c r="A39" s="204" t="s">
        <v>143</v>
      </c>
      <c r="B39" s="205" t="s">
        <v>133</v>
      </c>
      <c r="C39" s="205"/>
      <c r="D39" s="205"/>
      <c r="E39" s="205"/>
      <c r="F39" s="205"/>
      <c r="G39" s="205"/>
      <c r="H39" s="205"/>
      <c r="I39" s="205"/>
      <c r="J39" s="205"/>
      <c r="K39" s="205"/>
      <c r="L39" s="205"/>
      <c r="M39" s="205"/>
      <c r="N39" s="205"/>
      <c r="O39" s="205"/>
    </row>
    <row r="40" spans="1:15" ht="16.5" customHeight="1">
      <c r="A40" s="204" t="s">
        <v>144</v>
      </c>
      <c r="B40" s="206" t="s">
        <v>134</v>
      </c>
      <c r="C40" s="206"/>
      <c r="D40" s="206"/>
      <c r="E40" s="206"/>
      <c r="F40" s="206"/>
      <c r="G40" s="206"/>
      <c r="H40" s="206"/>
      <c r="I40" s="206"/>
      <c r="J40" s="206"/>
      <c r="K40" s="206"/>
      <c r="L40" s="206"/>
      <c r="M40" s="206"/>
      <c r="N40" s="206"/>
      <c r="O40" s="206"/>
    </row>
    <row r="41" spans="1:15" ht="16.5" customHeight="1">
      <c r="A41" s="204" t="s">
        <v>145</v>
      </c>
      <c r="B41" s="206" t="s">
        <v>135</v>
      </c>
      <c r="C41" s="206"/>
      <c r="D41" s="206"/>
      <c r="E41" s="206"/>
      <c r="F41" s="206"/>
      <c r="G41" s="206"/>
      <c r="H41" s="206"/>
      <c r="I41" s="206"/>
      <c r="J41" s="206"/>
      <c r="K41" s="206"/>
      <c r="L41" s="206"/>
      <c r="M41" s="206"/>
      <c r="N41" s="206"/>
      <c r="O41" s="206"/>
    </row>
    <row r="42" spans="1:15" ht="16.5" customHeight="1">
      <c r="A42" s="204" t="s">
        <v>146</v>
      </c>
      <c r="B42" s="206" t="s">
        <v>136</v>
      </c>
      <c r="C42" s="206"/>
      <c r="D42" s="206"/>
      <c r="E42" s="206"/>
      <c r="F42" s="206"/>
      <c r="G42" s="206"/>
      <c r="H42" s="206"/>
      <c r="I42" s="206"/>
      <c r="J42" s="206"/>
      <c r="K42" s="206"/>
      <c r="L42" s="206"/>
      <c r="M42" s="206"/>
      <c r="N42" s="206"/>
      <c r="O42" s="206"/>
    </row>
    <row r="43" spans="1:15" ht="16.5" customHeight="1">
      <c r="A43" s="204" t="s">
        <v>147</v>
      </c>
      <c r="B43" s="206" t="s">
        <v>137</v>
      </c>
      <c r="C43" s="206"/>
      <c r="D43" s="206"/>
      <c r="E43" s="206"/>
      <c r="F43" s="206"/>
      <c r="G43" s="206"/>
      <c r="H43" s="206"/>
      <c r="I43" s="206"/>
      <c r="J43" s="206"/>
      <c r="K43" s="206"/>
      <c r="L43" s="206"/>
      <c r="M43" s="206"/>
      <c r="N43" s="206"/>
      <c r="O43" s="206"/>
    </row>
    <row r="44" spans="1:15" ht="16.5" customHeight="1">
      <c r="A44" s="204" t="s">
        <v>148</v>
      </c>
      <c r="B44" s="206" t="s">
        <v>138</v>
      </c>
      <c r="C44" s="206"/>
      <c r="D44" s="206"/>
      <c r="E44" s="206"/>
      <c r="F44" s="206"/>
      <c r="G44" s="206"/>
      <c r="H44" s="206"/>
      <c r="I44" s="206"/>
      <c r="J44" s="206"/>
      <c r="K44" s="206"/>
      <c r="L44" s="206"/>
      <c r="M44" s="206"/>
      <c r="N44" s="206"/>
      <c r="O44" s="206"/>
    </row>
    <row r="45" spans="1:15" ht="29.25" customHeight="1">
      <c r="A45" s="204" t="s">
        <v>149</v>
      </c>
      <c r="B45" s="205" t="s">
        <v>139</v>
      </c>
      <c r="C45" s="205"/>
      <c r="D45" s="205"/>
      <c r="E45" s="205"/>
      <c r="F45" s="205"/>
      <c r="G45" s="205"/>
      <c r="H45" s="205"/>
      <c r="I45" s="205"/>
      <c r="J45" s="205"/>
      <c r="K45" s="205"/>
      <c r="L45" s="205"/>
      <c r="M45" s="205"/>
      <c r="N45" s="205"/>
      <c r="O45" s="205"/>
    </row>
    <row r="46" spans="1:15" ht="12.75">
      <c r="A46" s="33"/>
      <c r="B46" s="46"/>
      <c r="C46" s="47"/>
      <c r="D46" s="47"/>
      <c r="E46" s="48"/>
      <c r="F46" s="34"/>
      <c r="G46" s="34"/>
      <c r="H46" s="34"/>
      <c r="I46" s="34"/>
      <c r="J46" s="34"/>
      <c r="K46" s="34"/>
      <c r="L46" s="35"/>
      <c r="M46" s="35"/>
      <c r="N46" s="35"/>
      <c r="O46" s="35"/>
    </row>
    <row r="47" spans="1:15" ht="31.5" customHeight="1">
      <c r="A47" s="24"/>
      <c r="B47" s="128" t="s">
        <v>38</v>
      </c>
      <c r="C47" s="128"/>
      <c r="D47" s="133"/>
      <c r="E47" s="133"/>
      <c r="F47" s="133"/>
      <c r="G47" s="133"/>
      <c r="H47" s="133"/>
      <c r="I47" s="133"/>
      <c r="J47" s="78"/>
      <c r="K47" s="78"/>
      <c r="L47" s="25"/>
      <c r="M47" s="75"/>
      <c r="N47" s="75"/>
      <c r="O47" s="75"/>
    </row>
    <row r="48" spans="1:15" ht="12.75">
      <c r="A48" s="24"/>
      <c r="B48" s="126"/>
      <c r="C48" s="126"/>
      <c r="D48" s="142" t="s">
        <v>89</v>
      </c>
      <c r="E48" s="142"/>
      <c r="F48" s="142"/>
      <c r="G48" s="142"/>
      <c r="H48" s="142"/>
      <c r="I48" s="142"/>
      <c r="J48" s="78"/>
      <c r="K48" s="78"/>
      <c r="L48" s="25"/>
      <c r="M48" s="75"/>
      <c r="N48" s="75"/>
      <c r="O48" s="75"/>
    </row>
    <row r="49" spans="1:15" ht="12.75">
      <c r="A49" s="24"/>
      <c r="B49" s="77"/>
      <c r="C49" s="77"/>
      <c r="D49" s="76"/>
      <c r="E49" s="76"/>
      <c r="F49" s="76"/>
      <c r="G49" s="76"/>
      <c r="H49" s="76"/>
      <c r="I49" s="76"/>
      <c r="J49" s="78"/>
      <c r="K49" s="78"/>
      <c r="L49" s="25"/>
      <c r="M49" s="75"/>
      <c r="N49" s="75"/>
      <c r="O49" s="75"/>
    </row>
    <row r="50" spans="1:15" ht="15">
      <c r="A50" s="24"/>
      <c r="B50" s="80" t="s">
        <v>88</v>
      </c>
      <c r="C50" s="80"/>
      <c r="D50" s="12"/>
      <c r="E50" s="12"/>
      <c r="F50" s="12"/>
      <c r="G50" s="16"/>
      <c r="H50" s="16"/>
      <c r="I50" s="16"/>
      <c r="J50" s="78"/>
      <c r="K50" s="78"/>
      <c r="L50" s="25"/>
      <c r="M50" s="75"/>
      <c r="N50" s="75"/>
      <c r="O50" s="75"/>
    </row>
    <row r="51" spans="1:15" ht="14.25">
      <c r="A51" s="24"/>
      <c r="B51" s="11"/>
      <c r="C51" s="11"/>
      <c r="D51" s="12"/>
      <c r="E51" s="12"/>
      <c r="F51" s="12"/>
      <c r="G51" s="12"/>
      <c r="H51" s="13"/>
      <c r="I51" s="13"/>
      <c r="J51" s="78"/>
      <c r="K51" s="78"/>
      <c r="L51" s="25"/>
      <c r="M51" s="75"/>
      <c r="N51" s="75"/>
      <c r="O51" s="75"/>
    </row>
    <row r="52" spans="1:15" ht="14.25">
      <c r="A52" s="24"/>
      <c r="B52" s="128" t="s">
        <v>43</v>
      </c>
      <c r="C52" s="128"/>
      <c r="D52" s="133"/>
      <c r="E52" s="133"/>
      <c r="F52" s="133"/>
      <c r="G52" s="133"/>
      <c r="H52" s="133"/>
      <c r="I52" s="133"/>
      <c r="J52" s="78"/>
      <c r="K52" s="78"/>
      <c r="L52" s="25"/>
      <c r="M52" s="75"/>
      <c r="N52" s="75"/>
      <c r="O52" s="75"/>
    </row>
    <row r="53" spans="1:15" ht="12.75">
      <c r="A53" s="24"/>
      <c r="B53" s="126"/>
      <c r="C53" s="126"/>
      <c r="D53" s="142" t="s">
        <v>79</v>
      </c>
      <c r="E53" s="142"/>
      <c r="F53" s="142"/>
      <c r="G53" s="142"/>
      <c r="H53" s="142"/>
      <c r="I53" s="142"/>
      <c r="J53" s="98"/>
      <c r="K53" s="98"/>
      <c r="L53" s="25"/>
      <c r="M53" s="176"/>
      <c r="N53" s="176"/>
      <c r="O53" s="176"/>
    </row>
    <row r="54" spans="1:15" ht="14.25">
      <c r="A54" s="24"/>
      <c r="B54" s="11"/>
      <c r="C54" s="11"/>
      <c r="D54" s="12"/>
      <c r="E54" s="12"/>
      <c r="F54" s="66"/>
      <c r="G54" s="66"/>
      <c r="H54" s="58"/>
      <c r="I54" s="58"/>
      <c r="J54" s="25"/>
      <c r="K54" s="25"/>
      <c r="L54" s="25"/>
      <c r="M54" s="25"/>
      <c r="N54" s="25"/>
      <c r="O54" s="25"/>
    </row>
    <row r="55" spans="1:15" ht="14.25">
      <c r="A55" s="24"/>
      <c r="B55" s="80" t="s">
        <v>87</v>
      </c>
      <c r="C55" s="80"/>
      <c r="D55" s="152"/>
      <c r="E55" s="152"/>
      <c r="F55" s="152"/>
      <c r="G55" s="12"/>
      <c r="H55" s="13"/>
      <c r="I55" s="13"/>
      <c r="J55" s="98"/>
      <c r="K55" s="98"/>
      <c r="L55" s="25"/>
      <c r="M55" s="130"/>
      <c r="N55" s="130"/>
      <c r="O55" s="130"/>
    </row>
    <row r="56" spans="1:15" ht="12.75">
      <c r="A56" s="24"/>
      <c r="B56" s="23"/>
      <c r="C56" s="78"/>
      <c r="D56" s="78"/>
      <c r="E56" s="78"/>
      <c r="F56" s="78"/>
      <c r="G56" s="78"/>
      <c r="H56" s="78"/>
      <c r="I56" s="78"/>
      <c r="J56" s="78"/>
      <c r="K56" s="78"/>
      <c r="L56" s="25"/>
      <c r="M56" s="75"/>
      <c r="N56" s="75"/>
      <c r="O56" s="75"/>
    </row>
    <row r="57" spans="1:15" ht="12.75">
      <c r="A57" s="30"/>
      <c r="B57" s="22"/>
      <c r="C57" s="31"/>
      <c r="D57" s="32"/>
      <c r="E57" s="31"/>
      <c r="F57" s="31"/>
      <c r="G57" s="31"/>
      <c r="H57" s="31"/>
      <c r="I57" s="31"/>
      <c r="J57" s="31"/>
      <c r="K57" s="31"/>
      <c r="L57" s="31"/>
      <c r="M57" s="31"/>
      <c r="N57" s="31"/>
      <c r="O57" s="31"/>
    </row>
  </sheetData>
  <sheetProtection/>
  <mergeCells count="49">
    <mergeCell ref="B45:O45"/>
    <mergeCell ref="B38:O38"/>
    <mergeCell ref="B39:O39"/>
    <mergeCell ref="B40:O40"/>
    <mergeCell ref="B42:O42"/>
    <mergeCell ref="B43:O43"/>
    <mergeCell ref="B44:O44"/>
    <mergeCell ref="C8:O8"/>
    <mergeCell ref="J11:M11"/>
    <mergeCell ref="J12:M12"/>
    <mergeCell ref="A1:O1"/>
    <mergeCell ref="A2:O2"/>
    <mergeCell ref="A3:O3"/>
    <mergeCell ref="A5:B5"/>
    <mergeCell ref="C5:O5"/>
    <mergeCell ref="A6:B6"/>
    <mergeCell ref="C6:O6"/>
    <mergeCell ref="A7:B7"/>
    <mergeCell ref="C7:O7"/>
    <mergeCell ref="A10:O10"/>
    <mergeCell ref="N11:O11"/>
    <mergeCell ref="N12:O12"/>
    <mergeCell ref="A14:A15"/>
    <mergeCell ref="B14:B15"/>
    <mergeCell ref="E14:J14"/>
    <mergeCell ref="K14:O14"/>
    <mergeCell ref="A8:B8"/>
    <mergeCell ref="B37:O37"/>
    <mergeCell ref="B41:O41"/>
    <mergeCell ref="B33:J33"/>
    <mergeCell ref="A16:O16"/>
    <mergeCell ref="A19:O19"/>
    <mergeCell ref="A23:O23"/>
    <mergeCell ref="A24:O24"/>
    <mergeCell ref="A29:O29"/>
    <mergeCell ref="B36:O36"/>
    <mergeCell ref="D48:I48"/>
    <mergeCell ref="M53:O53"/>
    <mergeCell ref="M55:O55"/>
    <mergeCell ref="B52:C52"/>
    <mergeCell ref="D52:I52"/>
    <mergeCell ref="B53:C53"/>
    <mergeCell ref="D53:I53"/>
    <mergeCell ref="D55:F55"/>
    <mergeCell ref="C14:C15"/>
    <mergeCell ref="D14:D15"/>
    <mergeCell ref="B47:C47"/>
    <mergeCell ref="D47:I47"/>
    <mergeCell ref="B48:C48"/>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rowBreaks count="3" manualBreakCount="3">
    <brk id="18" max="255" man="1"/>
    <brk id="28" max="255" man="1"/>
    <brk id="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tabSelected="1" view="pageBreakPreview" zoomScale="90" zoomScaleSheetLayoutView="90" workbookViewId="0" topLeftCell="A1">
      <selection activeCell="M22" sqref="M22"/>
    </sheetView>
  </sheetViews>
  <sheetFormatPr defaultColWidth="9.140625" defaultRowHeight="15"/>
  <cols>
    <col min="1" max="1" width="5.00390625" style="18" customWidth="1"/>
    <col min="2" max="2" width="30.8515625" style="19" customWidth="1"/>
    <col min="3" max="3" width="6.140625" style="20" customWidth="1"/>
    <col min="4" max="4" width="8.421875" style="27" customWidth="1"/>
    <col min="5" max="5" width="5.421875" style="20" customWidth="1"/>
    <col min="6" max="6" width="4.8515625" style="20" customWidth="1"/>
    <col min="7" max="7" width="6.421875" style="20" customWidth="1"/>
    <col min="8" max="8" width="7.57421875" style="20" customWidth="1"/>
    <col min="9" max="9" width="9.00390625" style="20" customWidth="1"/>
    <col min="10" max="10" width="7.421875" style="20" customWidth="1"/>
    <col min="11" max="11" width="5.421875" style="20" customWidth="1"/>
    <col min="12" max="12" width="9.421875" style="20" customWidth="1"/>
    <col min="13" max="14" width="9.8515625" style="20" customWidth="1"/>
    <col min="15" max="15" width="11.140625" style="20" customWidth="1"/>
    <col min="16" max="16384" width="9.140625" style="21" customWidth="1"/>
  </cols>
  <sheetData>
    <row r="1" spans="1:15" s="22" customFormat="1" ht="14.25">
      <c r="A1" s="192" t="s">
        <v>150</v>
      </c>
      <c r="B1" s="192"/>
      <c r="C1" s="192"/>
      <c r="D1" s="192"/>
      <c r="E1" s="192"/>
      <c r="F1" s="192"/>
      <c r="G1" s="192"/>
      <c r="H1" s="192"/>
      <c r="I1" s="192"/>
      <c r="J1" s="192"/>
      <c r="K1" s="192"/>
      <c r="L1" s="192"/>
      <c r="M1" s="192"/>
      <c r="N1" s="192"/>
      <c r="O1" s="192"/>
    </row>
    <row r="2" spans="1:15" s="22" customFormat="1" ht="14.25">
      <c r="A2" s="198" t="s">
        <v>151</v>
      </c>
      <c r="B2" s="198"/>
      <c r="C2" s="198"/>
      <c r="D2" s="198"/>
      <c r="E2" s="198"/>
      <c r="F2" s="198"/>
      <c r="G2" s="198"/>
      <c r="H2" s="198"/>
      <c r="I2" s="198"/>
      <c r="J2" s="198"/>
      <c r="K2" s="198"/>
      <c r="L2" s="198"/>
      <c r="M2" s="198"/>
      <c r="N2" s="198"/>
      <c r="O2" s="198"/>
    </row>
    <row r="3" spans="1:15" s="22" customFormat="1" ht="11.25">
      <c r="A3" s="193" t="s">
        <v>2</v>
      </c>
      <c r="B3" s="193"/>
      <c r="C3" s="193"/>
      <c r="D3" s="193"/>
      <c r="E3" s="193"/>
      <c r="F3" s="193"/>
      <c r="G3" s="193"/>
      <c r="H3" s="193"/>
      <c r="I3" s="193"/>
      <c r="J3" s="193"/>
      <c r="K3" s="193"/>
      <c r="L3" s="193"/>
      <c r="M3" s="193"/>
      <c r="N3" s="193"/>
      <c r="O3" s="193"/>
    </row>
    <row r="4" spans="1:15" s="22" customFormat="1" ht="15">
      <c r="A4" s="49"/>
      <c r="B4" s="50"/>
      <c r="C4" s="49"/>
      <c r="D4" s="51"/>
      <c r="E4" s="52"/>
      <c r="F4" s="53"/>
      <c r="G4" s="53"/>
      <c r="H4" s="53"/>
      <c r="I4" s="53"/>
      <c r="J4" s="53"/>
      <c r="K4" s="53"/>
      <c r="L4" s="53"/>
      <c r="M4" s="53"/>
      <c r="N4" s="53"/>
      <c r="O4" s="53"/>
    </row>
    <row r="5" spans="1:15" s="22" customFormat="1" ht="25.5" customHeight="1">
      <c r="A5" s="181" t="s">
        <v>50</v>
      </c>
      <c r="B5" s="181"/>
      <c r="C5" s="199" t="str">
        <f>Koptāme!D9</f>
        <v>Operatīvā transporta nobrauktuve</v>
      </c>
      <c r="D5" s="199"/>
      <c r="E5" s="199"/>
      <c r="F5" s="199"/>
      <c r="G5" s="199"/>
      <c r="H5" s="199"/>
      <c r="I5" s="199"/>
      <c r="J5" s="199"/>
      <c r="K5" s="199"/>
      <c r="L5" s="199"/>
      <c r="M5" s="199"/>
      <c r="N5" s="199"/>
      <c r="O5" s="199"/>
    </row>
    <row r="6" spans="1:15" s="22" customFormat="1" ht="25.5" customHeight="1">
      <c r="A6" s="181" t="s">
        <v>33</v>
      </c>
      <c r="B6" s="181"/>
      <c r="C6" s="200" t="str">
        <f>Koptāme!D8</f>
        <v>Operatīvās transporta nobrauktuves izbūve Bernātu dabas parkā</v>
      </c>
      <c r="D6" s="200"/>
      <c r="E6" s="200"/>
      <c r="F6" s="200"/>
      <c r="G6" s="200"/>
      <c r="H6" s="200"/>
      <c r="I6" s="200"/>
      <c r="J6" s="200"/>
      <c r="K6" s="200"/>
      <c r="L6" s="200"/>
      <c r="M6" s="200"/>
      <c r="N6" s="200"/>
      <c r="O6" s="200"/>
    </row>
    <row r="7" spans="1:15" s="22" customFormat="1" ht="64.5" customHeight="1">
      <c r="A7" s="181" t="s">
        <v>51</v>
      </c>
      <c r="B7" s="181"/>
      <c r="C7" s="201" t="str">
        <f>Koptāme!D10</f>
        <v>Nīcas pagasts, Nīcas novads, Zemes vienības kad. apz.:
 6478 0080 609 (“Piejūras parks”)
 6478 0080 306 (“Baltijas jūras tauvas josla”)
 6478 0080 305 (“Dzintariņš - Baltijas jūra”)</v>
      </c>
      <c r="D7" s="202"/>
      <c r="E7" s="202"/>
      <c r="F7" s="202"/>
      <c r="G7" s="202"/>
      <c r="H7" s="202"/>
      <c r="I7" s="202"/>
      <c r="J7" s="202"/>
      <c r="K7" s="202"/>
      <c r="L7" s="202"/>
      <c r="M7" s="202"/>
      <c r="N7" s="202"/>
      <c r="O7" s="202"/>
    </row>
    <row r="8" spans="1:15" s="22" customFormat="1" ht="25.5" customHeight="1">
      <c r="A8" s="181" t="s">
        <v>30</v>
      </c>
      <c r="B8" s="181"/>
      <c r="C8" s="201" t="str">
        <f>Koptāme!D11</f>
        <v>NND/2020/03</v>
      </c>
      <c r="D8" s="201"/>
      <c r="E8" s="201"/>
      <c r="F8" s="201"/>
      <c r="G8" s="201"/>
      <c r="H8" s="201"/>
      <c r="I8" s="201"/>
      <c r="J8" s="201"/>
      <c r="K8" s="201"/>
      <c r="L8" s="201"/>
      <c r="M8" s="201"/>
      <c r="N8" s="201"/>
      <c r="O8" s="201"/>
    </row>
    <row r="9" spans="1:15" s="22" customFormat="1" ht="14.25">
      <c r="A9" s="99"/>
      <c r="B9" s="99"/>
      <c r="C9" s="100"/>
      <c r="D9" s="54"/>
      <c r="E9" s="54"/>
      <c r="F9" s="54"/>
      <c r="G9" s="54"/>
      <c r="H9" s="54"/>
      <c r="I9" s="54"/>
      <c r="J9" s="54"/>
      <c r="K9" s="54"/>
      <c r="L9" s="54"/>
      <c r="M9" s="54"/>
      <c r="N9" s="54"/>
      <c r="O9" s="54"/>
    </row>
    <row r="10" spans="1:15" s="22" customFormat="1" ht="14.25">
      <c r="A10" s="182" t="s">
        <v>98</v>
      </c>
      <c r="B10" s="182"/>
      <c r="C10" s="182"/>
      <c r="D10" s="182"/>
      <c r="E10" s="182"/>
      <c r="F10" s="182"/>
      <c r="G10" s="182"/>
      <c r="H10" s="182"/>
      <c r="I10" s="182"/>
      <c r="J10" s="182"/>
      <c r="K10" s="182"/>
      <c r="L10" s="182"/>
      <c r="M10" s="182"/>
      <c r="N10" s="182"/>
      <c r="O10" s="182"/>
    </row>
    <row r="11" spans="2:15" s="22" customFormat="1" ht="15" customHeight="1">
      <c r="B11" s="101"/>
      <c r="D11" s="57"/>
      <c r="E11" s="58"/>
      <c r="F11" s="90"/>
      <c r="G11" s="90"/>
      <c r="H11" s="90"/>
      <c r="I11" s="90"/>
      <c r="J11" s="191" t="s">
        <v>90</v>
      </c>
      <c r="K11" s="191"/>
      <c r="L11" s="191"/>
      <c r="M11" s="191"/>
      <c r="N11" s="183">
        <f>O22</f>
        <v>0</v>
      </c>
      <c r="O11" s="183"/>
    </row>
    <row r="12" spans="1:15" s="22" customFormat="1" ht="15" customHeight="1">
      <c r="A12" s="55"/>
      <c r="B12" s="55"/>
      <c r="C12" s="56"/>
      <c r="D12" s="57"/>
      <c r="E12" s="58"/>
      <c r="F12" s="58"/>
      <c r="G12" s="58"/>
      <c r="H12" s="58"/>
      <c r="I12" s="58"/>
      <c r="J12" s="191" t="s">
        <v>3</v>
      </c>
      <c r="K12" s="191"/>
      <c r="L12" s="191"/>
      <c r="M12" s="191"/>
      <c r="N12" s="184"/>
      <c r="O12" s="184"/>
    </row>
    <row r="13" spans="1:15" s="22" customFormat="1" ht="14.25">
      <c r="A13" s="55"/>
      <c r="B13" s="55"/>
      <c r="C13" s="56"/>
      <c r="D13" s="57"/>
      <c r="E13" s="58"/>
      <c r="F13" s="58"/>
      <c r="G13" s="58"/>
      <c r="H13" s="58"/>
      <c r="I13" s="58"/>
      <c r="J13" s="58"/>
      <c r="K13" s="58"/>
      <c r="L13" s="90"/>
      <c r="M13" s="90"/>
      <c r="N13" s="75"/>
      <c r="O13" s="75"/>
    </row>
    <row r="14" spans="1:15" ht="15" customHeight="1">
      <c r="A14" s="185" t="s">
        <v>4</v>
      </c>
      <c r="B14" s="186" t="s">
        <v>5</v>
      </c>
      <c r="C14" s="172" t="s">
        <v>8</v>
      </c>
      <c r="D14" s="174" t="s">
        <v>9</v>
      </c>
      <c r="E14" s="187" t="s">
        <v>6</v>
      </c>
      <c r="F14" s="187"/>
      <c r="G14" s="187"/>
      <c r="H14" s="187"/>
      <c r="I14" s="187"/>
      <c r="J14" s="188"/>
      <c r="K14" s="189" t="s">
        <v>7</v>
      </c>
      <c r="L14" s="190"/>
      <c r="M14" s="190"/>
      <c r="N14" s="190"/>
      <c r="O14" s="190"/>
    </row>
    <row r="15" spans="1:15" ht="87.75" customHeight="1">
      <c r="A15" s="185"/>
      <c r="B15" s="186"/>
      <c r="C15" s="173"/>
      <c r="D15" s="175"/>
      <c r="E15" s="36" t="s">
        <v>10</v>
      </c>
      <c r="F15" s="36" t="s">
        <v>11</v>
      </c>
      <c r="G15" s="36" t="s">
        <v>12</v>
      </c>
      <c r="H15" s="36" t="s">
        <v>61</v>
      </c>
      <c r="I15" s="36" t="s">
        <v>13</v>
      </c>
      <c r="J15" s="94" t="s">
        <v>14</v>
      </c>
      <c r="K15" s="91" t="s">
        <v>15</v>
      </c>
      <c r="L15" s="36" t="s">
        <v>12</v>
      </c>
      <c r="M15" s="36" t="s">
        <v>61</v>
      </c>
      <c r="N15" s="36" t="s">
        <v>13</v>
      </c>
      <c r="O15" s="92" t="s">
        <v>16</v>
      </c>
    </row>
    <row r="16" spans="1:15" s="22" customFormat="1" ht="27" customHeight="1">
      <c r="A16" s="179" t="s">
        <v>152</v>
      </c>
      <c r="B16" s="179"/>
      <c r="C16" s="179"/>
      <c r="D16" s="179"/>
      <c r="E16" s="179"/>
      <c r="F16" s="179"/>
      <c r="G16" s="179"/>
      <c r="H16" s="179"/>
      <c r="I16" s="179"/>
      <c r="J16" s="179"/>
      <c r="K16" s="179"/>
      <c r="L16" s="179"/>
      <c r="M16" s="179"/>
      <c r="N16" s="179"/>
      <c r="O16" s="179"/>
    </row>
    <row r="17" spans="1:15" s="22" customFormat="1" ht="48">
      <c r="A17" s="45" t="s">
        <v>156</v>
      </c>
      <c r="B17" s="41" t="s">
        <v>153</v>
      </c>
      <c r="C17" s="39" t="s">
        <v>60</v>
      </c>
      <c r="D17" s="203">
        <v>65</v>
      </c>
      <c r="E17" s="39">
        <v>0</v>
      </c>
      <c r="F17" s="42">
        <v>0</v>
      </c>
      <c r="G17" s="42">
        <f>ROUND(F17*E17,2)</f>
        <v>0</v>
      </c>
      <c r="H17" s="40">
        <v>0</v>
      </c>
      <c r="I17" s="63">
        <v>0</v>
      </c>
      <c r="J17" s="95">
        <f>SUM(G17:I17)</f>
        <v>0</v>
      </c>
      <c r="K17" s="44">
        <f>ROUND(D17*E17,2)</f>
        <v>0</v>
      </c>
      <c r="L17" s="40">
        <f>ROUND(D17*G17,2)</f>
        <v>0</v>
      </c>
      <c r="M17" s="40">
        <f>ROUND(D17*H17,2)</f>
        <v>0</v>
      </c>
      <c r="N17" s="40">
        <f>ROUND(D17*I17,2)</f>
        <v>0</v>
      </c>
      <c r="O17" s="93">
        <f>SUM(L17:N17)</f>
        <v>0</v>
      </c>
    </row>
    <row r="18" spans="1:15" s="22" customFormat="1" ht="24">
      <c r="A18" s="45" t="s">
        <v>157</v>
      </c>
      <c r="B18" s="41" t="s">
        <v>154</v>
      </c>
      <c r="C18" s="61" t="s">
        <v>128</v>
      </c>
      <c r="D18" s="203">
        <v>39</v>
      </c>
      <c r="E18" s="39">
        <v>0</v>
      </c>
      <c r="F18" s="42">
        <v>0</v>
      </c>
      <c r="G18" s="42">
        <f>ROUND(F18*E18,2)</f>
        <v>0</v>
      </c>
      <c r="H18" s="40">
        <v>0</v>
      </c>
      <c r="I18" s="63">
        <v>0</v>
      </c>
      <c r="J18" s="95">
        <f>SUM(G18:I18)</f>
        <v>0</v>
      </c>
      <c r="K18" s="44">
        <f>ROUND(D18*E18,2)</f>
        <v>0</v>
      </c>
      <c r="L18" s="40">
        <f>ROUND(D18*G18,2)</f>
        <v>0</v>
      </c>
      <c r="M18" s="40">
        <f>ROUND(D18*H18,2)</f>
        <v>0</v>
      </c>
      <c r="N18" s="40">
        <f>ROUND(D18*I18,2)</f>
        <v>0</v>
      </c>
      <c r="O18" s="93">
        <f>SUM(L18:N18)</f>
        <v>0</v>
      </c>
    </row>
    <row r="19" spans="1:15" s="22" customFormat="1" ht="84">
      <c r="A19" s="45" t="s">
        <v>158</v>
      </c>
      <c r="B19" s="41" t="s">
        <v>155</v>
      </c>
      <c r="C19" s="39" t="s">
        <v>129</v>
      </c>
      <c r="D19" s="203">
        <v>130</v>
      </c>
      <c r="E19" s="39">
        <v>0</v>
      </c>
      <c r="F19" s="42">
        <v>0</v>
      </c>
      <c r="G19" s="42">
        <f>ROUND(F19*E19,2)</f>
        <v>0</v>
      </c>
      <c r="H19" s="40">
        <v>0</v>
      </c>
      <c r="I19" s="63">
        <v>0</v>
      </c>
      <c r="J19" s="95">
        <f>SUM(G19:I19)</f>
        <v>0</v>
      </c>
      <c r="K19" s="44">
        <f>ROUND(D19*E19,2)</f>
        <v>0</v>
      </c>
      <c r="L19" s="40">
        <f>ROUND(D19*G19,2)</f>
        <v>0</v>
      </c>
      <c r="M19" s="40">
        <f>ROUND(D19*H19,2)</f>
        <v>0</v>
      </c>
      <c r="N19" s="40">
        <f>ROUND(D19*I19,2)</f>
        <v>0</v>
      </c>
      <c r="O19" s="93">
        <f>SUM(L19:N19)</f>
        <v>0</v>
      </c>
    </row>
    <row r="20" spans="1:15" s="22" customFormat="1" ht="29.25" customHeight="1">
      <c r="A20" s="180" t="s">
        <v>159</v>
      </c>
      <c r="B20" s="180"/>
      <c r="C20" s="180"/>
      <c r="D20" s="180"/>
      <c r="E20" s="180"/>
      <c r="F20" s="180"/>
      <c r="G20" s="180"/>
      <c r="H20" s="180"/>
      <c r="I20" s="180"/>
      <c r="J20" s="180"/>
      <c r="K20" s="180"/>
      <c r="L20" s="180"/>
      <c r="M20" s="180"/>
      <c r="N20" s="180"/>
      <c r="O20" s="180"/>
    </row>
    <row r="21" spans="1:15" s="22" customFormat="1" ht="40.5" customHeight="1">
      <c r="A21" s="45" t="s">
        <v>160</v>
      </c>
      <c r="B21" s="41" t="s">
        <v>161</v>
      </c>
      <c r="C21" s="38" t="s">
        <v>20</v>
      </c>
      <c r="D21" s="43">
        <v>1</v>
      </c>
      <c r="E21" s="39">
        <v>0</v>
      </c>
      <c r="F21" s="42">
        <v>0</v>
      </c>
      <c r="G21" s="42">
        <f>ROUND(F21*E21,2)</f>
        <v>0</v>
      </c>
      <c r="H21" s="40">
        <v>0</v>
      </c>
      <c r="I21" s="63">
        <v>0</v>
      </c>
      <c r="J21" s="95">
        <f>SUM(G21:I21)</f>
        <v>0</v>
      </c>
      <c r="K21" s="44">
        <f>ROUND(D21*E21,2)</f>
        <v>0</v>
      </c>
      <c r="L21" s="40">
        <f>ROUND(D21*G21,2)</f>
        <v>0</v>
      </c>
      <c r="M21" s="40">
        <f>ROUND(D21*H21,2)</f>
        <v>0</v>
      </c>
      <c r="N21" s="40">
        <f>ROUND(D21*I21,2)</f>
        <v>0</v>
      </c>
      <c r="O21" s="93">
        <f>SUM(L21:N21)</f>
        <v>0</v>
      </c>
    </row>
    <row r="22" spans="1:15" s="22" customFormat="1" ht="21.75" customHeight="1">
      <c r="A22" s="37" t="s">
        <v>35</v>
      </c>
      <c r="B22" s="177" t="s">
        <v>91</v>
      </c>
      <c r="C22" s="177"/>
      <c r="D22" s="177"/>
      <c r="E22" s="177"/>
      <c r="F22" s="177"/>
      <c r="G22" s="177"/>
      <c r="H22" s="177"/>
      <c r="I22" s="177"/>
      <c r="J22" s="178"/>
      <c r="K22" s="79">
        <f>SUM(K17:K21)</f>
        <v>0</v>
      </c>
      <c r="L22" s="79">
        <f>SUM(L17:L21)</f>
        <v>0</v>
      </c>
      <c r="M22" s="79">
        <f>SUM(M17:M21)</f>
        <v>0</v>
      </c>
      <c r="N22" s="79">
        <f>SUM(N17:N21)</f>
        <v>0</v>
      </c>
      <c r="O22" s="97">
        <f>SUM(O17:O21)</f>
        <v>0</v>
      </c>
    </row>
    <row r="23" spans="1:15" ht="9.75" customHeight="1">
      <c r="A23" s="24"/>
      <c r="B23" s="28"/>
      <c r="C23" s="25"/>
      <c r="D23" s="29"/>
      <c r="E23" s="25"/>
      <c r="F23" s="25"/>
      <c r="G23" s="25"/>
      <c r="H23" s="25"/>
      <c r="I23" s="25"/>
      <c r="J23" s="25"/>
      <c r="K23" s="25"/>
      <c r="L23" s="25"/>
      <c r="M23" s="25"/>
      <c r="N23" s="25"/>
      <c r="O23" s="25"/>
    </row>
    <row r="24" spans="1:15" ht="12.75">
      <c r="A24" s="33" t="s">
        <v>59</v>
      </c>
      <c r="B24" s="46"/>
      <c r="C24" s="47"/>
      <c r="D24" s="47"/>
      <c r="E24" s="48"/>
      <c r="F24" s="34"/>
      <c r="G24" s="34"/>
      <c r="H24" s="34"/>
      <c r="I24" s="34"/>
      <c r="J24" s="34"/>
      <c r="K24" s="34"/>
      <c r="L24" s="35"/>
      <c r="M24" s="35"/>
      <c r="N24" s="35"/>
      <c r="O24" s="35"/>
    </row>
    <row r="25" spans="1:15" ht="19.5" customHeight="1">
      <c r="A25" s="204" t="s">
        <v>140</v>
      </c>
      <c r="B25" s="205" t="s">
        <v>130</v>
      </c>
      <c r="C25" s="205"/>
      <c r="D25" s="205"/>
      <c r="E25" s="205"/>
      <c r="F25" s="205"/>
      <c r="G25" s="205"/>
      <c r="H25" s="205"/>
      <c r="I25" s="205"/>
      <c r="J25" s="205"/>
      <c r="K25" s="205"/>
      <c r="L25" s="205"/>
      <c r="M25" s="205"/>
      <c r="N25" s="205"/>
      <c r="O25" s="205"/>
    </row>
    <row r="26" spans="1:15" ht="16.5" customHeight="1">
      <c r="A26" s="204" t="s">
        <v>141</v>
      </c>
      <c r="B26" s="205" t="s">
        <v>131</v>
      </c>
      <c r="C26" s="205"/>
      <c r="D26" s="205"/>
      <c r="E26" s="205"/>
      <c r="F26" s="205"/>
      <c r="G26" s="205"/>
      <c r="H26" s="205"/>
      <c r="I26" s="205"/>
      <c r="J26" s="205"/>
      <c r="K26" s="205"/>
      <c r="L26" s="205"/>
      <c r="M26" s="205"/>
      <c r="N26" s="205"/>
      <c r="O26" s="205"/>
    </row>
    <row r="27" spans="1:15" ht="28.5" customHeight="1">
      <c r="A27" s="204" t="s">
        <v>142</v>
      </c>
      <c r="B27" s="205" t="s">
        <v>132</v>
      </c>
      <c r="C27" s="205"/>
      <c r="D27" s="205"/>
      <c r="E27" s="205"/>
      <c r="F27" s="205"/>
      <c r="G27" s="205"/>
      <c r="H27" s="205"/>
      <c r="I27" s="205"/>
      <c r="J27" s="205"/>
      <c r="K27" s="205"/>
      <c r="L27" s="205"/>
      <c r="M27" s="205"/>
      <c r="N27" s="205"/>
      <c r="O27" s="205"/>
    </row>
    <row r="28" spans="1:15" ht="27" customHeight="1">
      <c r="A28" s="204" t="s">
        <v>143</v>
      </c>
      <c r="B28" s="205" t="s">
        <v>133</v>
      </c>
      <c r="C28" s="205"/>
      <c r="D28" s="205"/>
      <c r="E28" s="205"/>
      <c r="F28" s="205"/>
      <c r="G28" s="205"/>
      <c r="H28" s="205"/>
      <c r="I28" s="205"/>
      <c r="J28" s="205"/>
      <c r="K28" s="205"/>
      <c r="L28" s="205"/>
      <c r="M28" s="205"/>
      <c r="N28" s="205"/>
      <c r="O28" s="205"/>
    </row>
    <row r="29" spans="1:15" ht="16.5" customHeight="1">
      <c r="A29" s="204" t="s">
        <v>144</v>
      </c>
      <c r="B29" s="206" t="s">
        <v>134</v>
      </c>
      <c r="C29" s="206"/>
      <c r="D29" s="206"/>
      <c r="E29" s="206"/>
      <c r="F29" s="206"/>
      <c r="G29" s="206"/>
      <c r="H29" s="206"/>
      <c r="I29" s="206"/>
      <c r="J29" s="206"/>
      <c r="K29" s="206"/>
      <c r="L29" s="206"/>
      <c r="M29" s="206"/>
      <c r="N29" s="206"/>
      <c r="O29" s="206"/>
    </row>
    <row r="30" spans="1:15" ht="16.5" customHeight="1">
      <c r="A30" s="204" t="s">
        <v>145</v>
      </c>
      <c r="B30" s="206" t="s">
        <v>135</v>
      </c>
      <c r="C30" s="206"/>
      <c r="D30" s="206"/>
      <c r="E30" s="206"/>
      <c r="F30" s="206"/>
      <c r="G30" s="206"/>
      <c r="H30" s="206"/>
      <c r="I30" s="206"/>
      <c r="J30" s="206"/>
      <c r="K30" s="206"/>
      <c r="L30" s="206"/>
      <c r="M30" s="206"/>
      <c r="N30" s="206"/>
      <c r="O30" s="206"/>
    </row>
    <row r="31" spans="1:15" ht="16.5" customHeight="1">
      <c r="A31" s="204" t="s">
        <v>146</v>
      </c>
      <c r="B31" s="206" t="s">
        <v>136</v>
      </c>
      <c r="C31" s="206"/>
      <c r="D31" s="206"/>
      <c r="E31" s="206"/>
      <c r="F31" s="206"/>
      <c r="G31" s="206"/>
      <c r="H31" s="206"/>
      <c r="I31" s="206"/>
      <c r="J31" s="206"/>
      <c r="K31" s="206"/>
      <c r="L31" s="206"/>
      <c r="M31" s="206"/>
      <c r="N31" s="206"/>
      <c r="O31" s="206"/>
    </row>
    <row r="32" spans="1:15" ht="16.5" customHeight="1">
      <c r="A32" s="204" t="s">
        <v>147</v>
      </c>
      <c r="B32" s="206" t="s">
        <v>137</v>
      </c>
      <c r="C32" s="206"/>
      <c r="D32" s="206"/>
      <c r="E32" s="206"/>
      <c r="F32" s="206"/>
      <c r="G32" s="206"/>
      <c r="H32" s="206"/>
      <c r="I32" s="206"/>
      <c r="J32" s="206"/>
      <c r="K32" s="206"/>
      <c r="L32" s="206"/>
      <c r="M32" s="206"/>
      <c r="N32" s="206"/>
      <c r="O32" s="206"/>
    </row>
    <row r="33" spans="1:15" ht="16.5" customHeight="1">
      <c r="A33" s="204" t="s">
        <v>148</v>
      </c>
      <c r="B33" s="206" t="s">
        <v>138</v>
      </c>
      <c r="C33" s="206"/>
      <c r="D33" s="206"/>
      <c r="E33" s="206"/>
      <c r="F33" s="206"/>
      <c r="G33" s="206"/>
      <c r="H33" s="206"/>
      <c r="I33" s="206"/>
      <c r="J33" s="206"/>
      <c r="K33" s="206"/>
      <c r="L33" s="206"/>
      <c r="M33" s="206"/>
      <c r="N33" s="206"/>
      <c r="O33" s="206"/>
    </row>
    <row r="34" spans="1:15" ht="29.25" customHeight="1">
      <c r="A34" s="204" t="s">
        <v>149</v>
      </c>
      <c r="B34" s="205" t="s">
        <v>139</v>
      </c>
      <c r="C34" s="205"/>
      <c r="D34" s="205"/>
      <c r="E34" s="205"/>
      <c r="F34" s="205"/>
      <c r="G34" s="205"/>
      <c r="H34" s="205"/>
      <c r="I34" s="205"/>
      <c r="J34" s="205"/>
      <c r="K34" s="205"/>
      <c r="L34" s="205"/>
      <c r="M34" s="205"/>
      <c r="N34" s="205"/>
      <c r="O34" s="205"/>
    </row>
    <row r="35" spans="1:15" ht="12.75">
      <c r="A35" s="33"/>
      <c r="B35" s="46"/>
      <c r="C35" s="47"/>
      <c r="D35" s="47"/>
      <c r="E35" s="48"/>
      <c r="F35" s="34"/>
      <c r="G35" s="34"/>
      <c r="H35" s="34"/>
      <c r="I35" s="34"/>
      <c r="J35" s="34"/>
      <c r="K35" s="34"/>
      <c r="L35" s="35"/>
      <c r="M35" s="35"/>
      <c r="N35" s="35"/>
      <c r="O35" s="35"/>
    </row>
    <row r="36" spans="1:15" ht="31.5" customHeight="1">
      <c r="A36" s="24"/>
      <c r="B36" s="128" t="s">
        <v>38</v>
      </c>
      <c r="C36" s="128"/>
      <c r="D36" s="133"/>
      <c r="E36" s="133"/>
      <c r="F36" s="133"/>
      <c r="G36" s="133"/>
      <c r="H36" s="133"/>
      <c r="I36" s="133"/>
      <c r="J36" s="78"/>
      <c r="K36" s="78"/>
      <c r="L36" s="25"/>
      <c r="M36" s="75"/>
      <c r="N36" s="75"/>
      <c r="O36" s="75"/>
    </row>
    <row r="37" spans="1:15" ht="12.75">
      <c r="A37" s="24"/>
      <c r="B37" s="126"/>
      <c r="C37" s="126"/>
      <c r="D37" s="142" t="s">
        <v>89</v>
      </c>
      <c r="E37" s="142"/>
      <c r="F37" s="142"/>
      <c r="G37" s="142"/>
      <c r="H37" s="142"/>
      <c r="I37" s="142"/>
      <c r="J37" s="78"/>
      <c r="K37" s="78"/>
      <c r="L37" s="25"/>
      <c r="M37" s="75"/>
      <c r="N37" s="75"/>
      <c r="O37" s="75"/>
    </row>
    <row r="38" spans="1:15" ht="12.75">
      <c r="A38" s="24"/>
      <c r="B38" s="77"/>
      <c r="C38" s="77"/>
      <c r="D38" s="76"/>
      <c r="E38" s="76"/>
      <c r="F38" s="76"/>
      <c r="G38" s="76"/>
      <c r="H38" s="76"/>
      <c r="I38" s="76"/>
      <c r="J38" s="78"/>
      <c r="K38" s="78"/>
      <c r="L38" s="25"/>
      <c r="M38" s="75"/>
      <c r="N38" s="75"/>
      <c r="O38" s="75"/>
    </row>
    <row r="39" spans="1:15" ht="15">
      <c r="A39" s="24"/>
      <c r="B39" s="80" t="s">
        <v>88</v>
      </c>
      <c r="C39" s="80"/>
      <c r="D39" s="12"/>
      <c r="E39" s="12"/>
      <c r="F39" s="12"/>
      <c r="G39" s="16"/>
      <c r="H39" s="16"/>
      <c r="I39" s="16"/>
      <c r="J39" s="78"/>
      <c r="K39" s="78"/>
      <c r="L39" s="25"/>
      <c r="M39" s="75"/>
      <c r="N39" s="75"/>
      <c r="O39" s="75"/>
    </row>
    <row r="40" spans="1:15" ht="14.25">
      <c r="A40" s="24"/>
      <c r="B40" s="11"/>
      <c r="C40" s="11"/>
      <c r="D40" s="12"/>
      <c r="E40" s="12"/>
      <c r="F40" s="12"/>
      <c r="G40" s="12"/>
      <c r="H40" s="13"/>
      <c r="I40" s="13"/>
      <c r="J40" s="78"/>
      <c r="K40" s="78"/>
      <c r="L40" s="25"/>
      <c r="M40" s="75"/>
      <c r="N40" s="75"/>
      <c r="O40" s="75"/>
    </row>
    <row r="41" spans="1:15" ht="14.25">
      <c r="A41" s="24"/>
      <c r="B41" s="128" t="s">
        <v>43</v>
      </c>
      <c r="C41" s="128"/>
      <c r="D41" s="133"/>
      <c r="E41" s="133"/>
      <c r="F41" s="133"/>
      <c r="G41" s="133"/>
      <c r="H41" s="133"/>
      <c r="I41" s="133"/>
      <c r="J41" s="78"/>
      <c r="K41" s="78"/>
      <c r="L41" s="25"/>
      <c r="M41" s="75"/>
      <c r="N41" s="75"/>
      <c r="O41" s="75"/>
    </row>
    <row r="42" spans="1:15" ht="12.75">
      <c r="A42" s="24"/>
      <c r="B42" s="126"/>
      <c r="C42" s="126"/>
      <c r="D42" s="142" t="s">
        <v>79</v>
      </c>
      <c r="E42" s="142"/>
      <c r="F42" s="142"/>
      <c r="G42" s="142"/>
      <c r="H42" s="142"/>
      <c r="I42" s="142"/>
      <c r="J42" s="98"/>
      <c r="K42" s="98"/>
      <c r="L42" s="25"/>
      <c r="M42" s="176"/>
      <c r="N42" s="176"/>
      <c r="O42" s="176"/>
    </row>
    <row r="43" spans="1:15" ht="14.25">
      <c r="A43" s="24"/>
      <c r="B43" s="11"/>
      <c r="C43" s="11"/>
      <c r="D43" s="12"/>
      <c r="E43" s="12"/>
      <c r="F43" s="66"/>
      <c r="G43" s="66"/>
      <c r="H43" s="58"/>
      <c r="I43" s="58"/>
      <c r="J43" s="25"/>
      <c r="K43" s="25"/>
      <c r="L43" s="25"/>
      <c r="M43" s="25"/>
      <c r="N43" s="25"/>
      <c r="O43" s="25"/>
    </row>
    <row r="44" spans="1:15" ht="14.25">
      <c r="A44" s="24"/>
      <c r="B44" s="80" t="s">
        <v>87</v>
      </c>
      <c r="C44" s="80"/>
      <c r="D44" s="152"/>
      <c r="E44" s="152"/>
      <c r="F44" s="152"/>
      <c r="G44" s="12"/>
      <c r="H44" s="13"/>
      <c r="I44" s="13"/>
      <c r="J44" s="98"/>
      <c r="K44" s="98"/>
      <c r="L44" s="25"/>
      <c r="M44" s="130"/>
      <c r="N44" s="130"/>
      <c r="O44" s="130"/>
    </row>
    <row r="45" spans="1:15" ht="12.75">
      <c r="A45" s="24"/>
      <c r="B45" s="23"/>
      <c r="C45" s="78"/>
      <c r="D45" s="78"/>
      <c r="E45" s="78"/>
      <c r="F45" s="78"/>
      <c r="G45" s="78"/>
      <c r="H45" s="78"/>
      <c r="I45" s="78"/>
      <c r="J45" s="78"/>
      <c r="K45" s="78"/>
      <c r="L45" s="25"/>
      <c r="M45" s="75"/>
      <c r="N45" s="75"/>
      <c r="O45" s="75"/>
    </row>
    <row r="46" spans="1:15" ht="12.75">
      <c r="A46" s="30"/>
      <c r="B46" s="22"/>
      <c r="C46" s="31"/>
      <c r="D46" s="32"/>
      <c r="E46" s="31"/>
      <c r="F46" s="31"/>
      <c r="G46" s="31"/>
      <c r="H46" s="31"/>
      <c r="I46" s="31"/>
      <c r="J46" s="31"/>
      <c r="K46" s="31"/>
      <c r="L46" s="31"/>
      <c r="M46" s="31"/>
      <c r="N46" s="31"/>
      <c r="O46" s="31"/>
    </row>
  </sheetData>
  <sheetProtection/>
  <mergeCells count="46">
    <mergeCell ref="M42:O42"/>
    <mergeCell ref="D44:F44"/>
    <mergeCell ref="M44:O44"/>
    <mergeCell ref="B37:C37"/>
    <mergeCell ref="D37:I37"/>
    <mergeCell ref="B41:C41"/>
    <mergeCell ref="D41:I41"/>
    <mergeCell ref="B42:C42"/>
    <mergeCell ref="D42:I42"/>
    <mergeCell ref="B31:O31"/>
    <mergeCell ref="B32:O32"/>
    <mergeCell ref="B33:O33"/>
    <mergeCell ref="B34:O34"/>
    <mergeCell ref="B36:C36"/>
    <mergeCell ref="D36:I36"/>
    <mergeCell ref="B25:O25"/>
    <mergeCell ref="B26:O26"/>
    <mergeCell ref="B27:O27"/>
    <mergeCell ref="B28:O28"/>
    <mergeCell ref="B29:O29"/>
    <mergeCell ref="B30:O30"/>
    <mergeCell ref="A16:O16"/>
    <mergeCell ref="A20:O20"/>
    <mergeCell ref="B22:J22"/>
    <mergeCell ref="J12:M12"/>
    <mergeCell ref="N12:O12"/>
    <mergeCell ref="A14:A15"/>
    <mergeCell ref="B14:B15"/>
    <mergeCell ref="C14:C15"/>
    <mergeCell ref="D14:D15"/>
    <mergeCell ref="E14:J14"/>
    <mergeCell ref="K14:O14"/>
    <mergeCell ref="A7:B7"/>
    <mergeCell ref="C7:O7"/>
    <mergeCell ref="A8:B8"/>
    <mergeCell ref="C8:O8"/>
    <mergeCell ref="A10:O10"/>
    <mergeCell ref="J11:M11"/>
    <mergeCell ref="N11:O11"/>
    <mergeCell ref="A1:O1"/>
    <mergeCell ref="A2:O2"/>
    <mergeCell ref="A3:O3"/>
    <mergeCell ref="A5:B5"/>
    <mergeCell ref="C5:O5"/>
    <mergeCell ref="A6:B6"/>
    <mergeCell ref="C6:O6"/>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rowBreaks count="2" manualBreakCount="2">
    <brk id="18" max="14" man="1"/>
    <brk id="35"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Projektu vadītaja Ieva</cp:lastModifiedBy>
  <cp:lastPrinted>2020-04-15T15:52:37Z</cp:lastPrinted>
  <dcterms:created xsi:type="dcterms:W3CDTF">2014-04-07T06:08:01Z</dcterms:created>
  <dcterms:modified xsi:type="dcterms:W3CDTF">2020-04-15T15:52:51Z</dcterms:modified>
  <cp:category/>
  <cp:version/>
  <cp:contentType/>
  <cp:contentStatus/>
</cp:coreProperties>
</file>